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gemein\VIG Events\YE 2023\Präsentation\"/>
    </mc:Choice>
  </mc:AlternateContent>
  <xr:revisionPtr revIDLastSave="0" documentId="13_ncr:1_{B54215EF-AE50-431F-BAB3-F1E864E94B21}" xr6:coauthVersionLast="47" xr6:coauthVersionMax="47" xr10:uidLastSave="{00000000-0000-0000-0000-000000000000}"/>
  <bookViews>
    <workbookView xWindow="28680" yWindow="-120" windowWidth="29040" windowHeight="15840" tabRatio="903" xr2:uid="{00000000-000D-0000-FFFF-FFFF00000000}"/>
  </bookViews>
  <sheets>
    <sheet name="Content" sheetId="14" r:id="rId1"/>
    <sheet name="Income statement" sheetId="4" r:id="rId2"/>
    <sheet name="Balance sheet" sheetId="17" r:id="rId3"/>
    <sheet name="CoR" sheetId="16" r:id="rId4"/>
    <sheet name="P&amp;L segments " sheetId="1" r:id="rId5"/>
    <sheet name="RoE" sheetId="19" r:id="rId6"/>
    <sheet name="EPS" sheetId="20" r:id="rId7"/>
    <sheet name="Solvency" sheetId="21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la">[3]GuV_Kurz!$C$115:$AB$161</definedName>
    <definedName name="Land_RJ">[4]Daten!$B$106:$AJ$130</definedName>
    <definedName name="lla">[3]GuV_Kurz!$C$11:$AB$57</definedName>
    <definedName name="_xlnm.Print_Area" localSheetId="2">'Balance sheet'!$A$1:$D$36</definedName>
    <definedName name="_xlnm.Print_Area" localSheetId="0">Content!$A$1:$I$27</definedName>
    <definedName name="_xlnm.Print_Area" localSheetId="3">CoR!$A$1:$C$18</definedName>
    <definedName name="_xlnm.Print_Area" localSheetId="6">EPS!$A$1:$C$16</definedName>
    <definedName name="_xlnm.Print_Area" localSheetId="1">'Income statement'!$A$1:$D$106</definedName>
    <definedName name="_xlnm.Print_Area" localSheetId="4">'P&amp;L segments '!$A$1:$J$58</definedName>
    <definedName name="_xlnm.Print_Area" localSheetId="5">RoE!$A$1:$D$18</definedName>
    <definedName name="_xlnm.Print_Area" localSheetId="7">Solvency!$A$1:$C$15</definedName>
    <definedName name="Verr_Prämie">'[5]Eingabe_Verrechnete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2" i="4" l="1"/>
  <c r="B82" i="4"/>
  <c r="C47" i="4"/>
  <c r="B47" i="4"/>
  <c r="C14" i="20" l="1"/>
  <c r="B14" i="20"/>
  <c r="C16" i="19"/>
  <c r="B16" i="19"/>
  <c r="D13" i="19"/>
  <c r="C13" i="19"/>
  <c r="B13" i="19"/>
  <c r="C13" i="21" l="1"/>
  <c r="B13" i="21"/>
  <c r="C14" i="16" l="1"/>
  <c r="B14" i="16"/>
  <c r="C16" i="16" l="1"/>
  <c r="B16" i="16"/>
  <c r="B11" i="1" l="1"/>
  <c r="C11" i="1"/>
  <c r="E11" i="1"/>
  <c r="F11" i="1"/>
  <c r="H11" i="1"/>
  <c r="I11" i="1"/>
  <c r="C10" i="16" l="1"/>
  <c r="B10" i="16"/>
  <c r="I40" i="1"/>
  <c r="H40" i="1"/>
  <c r="F40" i="1"/>
  <c r="E40" i="1"/>
  <c r="C40" i="1"/>
  <c r="B40" i="1"/>
  <c r="C15" i="16" l="1"/>
  <c r="B15" i="16"/>
  <c r="C17" i="16" l="1"/>
  <c r="B17" i="16"/>
</calcChain>
</file>

<file path=xl/sharedStrings.xml><?xml version="1.0" encoding="utf-8"?>
<sst xmlns="http://schemas.openxmlformats.org/spreadsheetml/2006/main" count="274" uniqueCount="113">
  <si>
    <t>Combined Ratio</t>
  </si>
  <si>
    <t>+/-%</t>
  </si>
  <si>
    <t>Income Statement</t>
  </si>
  <si>
    <t>Balance Sheet</t>
  </si>
  <si>
    <t>Page</t>
  </si>
  <si>
    <t>Taxes</t>
  </si>
  <si>
    <t>Receivables</t>
  </si>
  <si>
    <t>Other assets</t>
  </si>
  <si>
    <t>Cash and cash equivalents</t>
  </si>
  <si>
    <t>Total assets</t>
  </si>
  <si>
    <t>Deferred tax liabilities</t>
  </si>
  <si>
    <t>Other liabilities</t>
  </si>
  <si>
    <t>Austria</t>
  </si>
  <si>
    <t>Poland</t>
  </si>
  <si>
    <t>Czech Republic</t>
  </si>
  <si>
    <t>P&amp;L by segments</t>
  </si>
  <si>
    <t>Other</t>
  </si>
  <si>
    <t>Yearly comparison</t>
  </si>
  <si>
    <t>P&amp;C</t>
  </si>
  <si>
    <t>Result before taxes</t>
  </si>
  <si>
    <t xml:space="preserve">Gross premiums written </t>
  </si>
  <si>
    <t>Intangible assets</t>
  </si>
  <si>
    <t>Extended CEE</t>
  </si>
  <si>
    <t>Group Functions</t>
  </si>
  <si>
    <t>Adjustments</t>
  </si>
  <si>
    <t>Special Markets</t>
  </si>
  <si>
    <t>Business operating result</t>
  </si>
  <si>
    <t>&gt;100</t>
  </si>
  <si>
    <t>-</t>
  </si>
  <si>
    <t>+/- %</t>
  </si>
  <si>
    <t>Consolidated income statement according to IFRS 17/9 (EUR mn)</t>
  </si>
  <si>
    <t>Insurance service result</t>
  </si>
  <si>
    <t>Insurance service revenue - issued business</t>
  </si>
  <si>
    <t>Insurance service revenue (PAA)</t>
  </si>
  <si>
    <t>Expected claims</t>
  </si>
  <si>
    <t>Expected directly attributable expenses</t>
  </si>
  <si>
    <t>Experience adjustment</t>
  </si>
  <si>
    <t>Change of risk adjustment</t>
  </si>
  <si>
    <t>CSM release</t>
  </si>
  <si>
    <t>Insurance service expenses - issued business</t>
  </si>
  <si>
    <t>Incurred claims and directly attributable expenses</t>
  </si>
  <si>
    <t>Other insurance expenses</t>
  </si>
  <si>
    <t>Insurance service result - reinsurance held</t>
  </si>
  <si>
    <t>Insurance service revenue - reinsurance held</t>
  </si>
  <si>
    <t>Insurance service expenses - reinsurance held</t>
  </si>
  <si>
    <t>Net investment result</t>
  </si>
  <si>
    <t>Investment result</t>
  </si>
  <si>
    <t>Income and expenses from investment property</t>
  </si>
  <si>
    <t>Insurance finance result</t>
  </si>
  <si>
    <t>Result from at-equity consolidated companies</t>
  </si>
  <si>
    <t>Finance result</t>
  </si>
  <si>
    <t>Other income and expenses</t>
  </si>
  <si>
    <t>Non-controlling interests</t>
  </si>
  <si>
    <t>Result for the period after taxes and non-controlling interests</t>
  </si>
  <si>
    <t>Balance sheet according to IFRS 17/9 (EUR mn)</t>
  </si>
  <si>
    <t>Financial assets</t>
  </si>
  <si>
    <t>Current tax assets</t>
  </si>
  <si>
    <t>Insurance contracts assets issued</t>
  </si>
  <si>
    <t>Reinsurance contracts assets held</t>
  </si>
  <si>
    <t>Investment property incl. building right</t>
  </si>
  <si>
    <t>Property and equipment</t>
  </si>
  <si>
    <t>Goodwill</t>
  </si>
  <si>
    <t>Deferred tax asset</t>
  </si>
  <si>
    <t>Right-of-use assets</t>
  </si>
  <si>
    <t>Liabilities and other payables</t>
  </si>
  <si>
    <t>Current tax liabilities</t>
  </si>
  <si>
    <t>Financial liabilities</t>
  </si>
  <si>
    <t>Insurance contracts liabilities issued</t>
  </si>
  <si>
    <t>Reinsurance contracts liabilities held</t>
  </si>
  <si>
    <t>Provisions</t>
  </si>
  <si>
    <t>Consolidated shareholders‘ equity</t>
  </si>
  <si>
    <t>Total liabilities</t>
  </si>
  <si>
    <t>Segment reporting by regions according to IFRS 17/9 (EUR mn)</t>
  </si>
  <si>
    <t>Result for the period</t>
  </si>
  <si>
    <t>Investments in associates and joint ventures</t>
  </si>
  <si>
    <t>Claims ratio in %</t>
  </si>
  <si>
    <t>Cost ratio in %</t>
  </si>
  <si>
    <t>Combined Ratio in %</t>
  </si>
  <si>
    <t>Combined Ratio (EUR mn)</t>
  </si>
  <si>
    <t>12M 2022</t>
  </si>
  <si>
    <t>L/H</t>
  </si>
  <si>
    <t>31/12/2022</t>
  </si>
  <si>
    <t>Insurance service revenue net</t>
  </si>
  <si>
    <t>Attributable costs net</t>
  </si>
  <si>
    <t>Insurance service expenses excl. attributable costs net</t>
  </si>
  <si>
    <t>Insurance service expenses net</t>
  </si>
  <si>
    <t>12M 2023</t>
  </si>
  <si>
    <t>31/12/2023</t>
  </si>
  <si>
    <t>Operating Return on Equity (EUR mn)</t>
  </si>
  <si>
    <t>Equity</t>
  </si>
  <si>
    <r>
      <t>Unrealised gains and losses recognised in equity</t>
    </r>
    <r>
      <rPr>
        <vertAlign val="superscript"/>
        <sz val="12"/>
        <rFont val="Arial"/>
        <family val="2"/>
      </rPr>
      <t>1</t>
    </r>
  </si>
  <si>
    <t>Adjusted equity</t>
  </si>
  <si>
    <t>Average adjusted equity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</si>
  <si>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Adjusted for non-controlling interests</t>
    </r>
  </si>
  <si>
    <t>Result for the period less non-controlling interests</t>
  </si>
  <si>
    <t>Interest expenses for the hybrid capital</t>
  </si>
  <si>
    <t>Number of shares at closing date (units)</t>
  </si>
  <si>
    <t>Solvency Ratio (EUR mn)</t>
  </si>
  <si>
    <t>Solvency capital requirement</t>
  </si>
  <si>
    <t>Eligible own funds</t>
  </si>
  <si>
    <t>31/12/2021</t>
  </si>
  <si>
    <t>Operating RoE in %</t>
  </si>
  <si>
    <t>Earnings per share (EUR '000)</t>
  </si>
  <si>
    <t>Operating Return on Equity</t>
  </si>
  <si>
    <t>Earnings per share</t>
  </si>
  <si>
    <t>Solvency Ratio</t>
  </si>
  <si>
    <r>
      <t>Earnings per share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(EUR)</t>
    </r>
  </si>
  <si>
    <t>Total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</si>
  <si>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Including transitional measures</t>
    </r>
  </si>
  <si>
    <r>
      <t>Solvency ratio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 %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</si>
  <si>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The calculation of this key figure includes the interest for hybrid capital; the undiluted result per share equals the diluted result per share</t>
    </r>
  </si>
  <si>
    <t>Please note that rounding differences may occur</t>
  </si>
  <si>
    <t>Vienna Insurance Group Financial Supplement Preliminary 12M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</si>
</sst>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</numFmts>
  <fonts count="2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6"/>
      <color rgb="FFE2000F"/>
      <name val="Arial"/>
      <family val="2"/>
    </font>
    <font>
      <b/>
      <sz val="14"/>
      <color rgb="FFE2000F"/>
      <name val="Arial"/>
      <family val="2"/>
    </font>
    <font>
      <b/>
      <sz val="12"/>
      <color rgb="FFE2000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EE1E3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rgb="FFE2000F"/>
      </bottom>
      <diagonal/>
    </border>
    <border>
      <left/>
      <right/>
      <top/>
      <bottom style="thin">
        <color rgb="FFBEC3C8"/>
      </bottom>
      <diagonal/>
    </border>
    <border>
      <left/>
      <right/>
      <top style="thin">
        <color rgb="FFBEC3C8"/>
      </top>
      <bottom style="thin">
        <color rgb="FFBEC3C8"/>
      </bottom>
      <diagonal/>
    </border>
    <border>
      <left/>
      <right/>
      <top/>
      <bottom style="thin">
        <color rgb="FF7D8287"/>
      </bottom>
      <diagonal/>
    </border>
    <border>
      <left/>
      <right/>
      <top style="medium">
        <color rgb="FFE2000F"/>
      </top>
      <bottom style="thin">
        <color rgb="FFBEC3C8"/>
      </bottom>
      <diagonal/>
    </border>
    <border>
      <left/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/>
      <diagonal/>
    </border>
    <border>
      <left/>
      <right/>
      <top style="thin">
        <color rgb="FF7D8287"/>
      </top>
      <bottom style="medium">
        <color rgb="FFE2000F"/>
      </bottom>
      <diagonal/>
    </border>
    <border>
      <left/>
      <right style="thin">
        <color indexed="64"/>
      </right>
      <top/>
      <bottom style="medium">
        <color rgb="FFE2000F"/>
      </bottom>
      <diagonal/>
    </border>
    <border>
      <left style="thin">
        <color indexed="64"/>
      </left>
      <right/>
      <top/>
      <bottom style="medium">
        <color rgb="FFE2000F"/>
      </bottom>
      <diagonal/>
    </border>
    <border>
      <left/>
      <right style="thin">
        <color indexed="64"/>
      </right>
      <top/>
      <bottom style="thin">
        <color rgb="FF7D8287"/>
      </bottom>
      <diagonal/>
    </border>
    <border>
      <left style="thin">
        <color indexed="64"/>
      </left>
      <right/>
      <top/>
      <bottom style="thin">
        <color rgb="FF7D8287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rgb="FF7D8287"/>
      </bottom>
      <diagonal/>
    </border>
    <border>
      <left/>
      <right/>
      <top style="thin">
        <color theme="0" tint="-0.24994659260841701"/>
      </top>
      <bottom style="thin">
        <color rgb="FF7D8287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rgb="FF7D8287"/>
      </bottom>
      <diagonal/>
    </border>
    <border>
      <left/>
      <right style="thin">
        <color indexed="64"/>
      </right>
      <top style="thin">
        <color rgb="FF7D8287"/>
      </top>
      <bottom style="thin">
        <color rgb="FF7D8287"/>
      </bottom>
      <diagonal/>
    </border>
    <border>
      <left style="thin">
        <color indexed="64"/>
      </left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 style="thin">
        <color rgb="FF7D8287"/>
      </bottom>
      <diagonal/>
    </border>
    <border>
      <left/>
      <right/>
      <top style="medium">
        <color rgb="FFE2000F"/>
      </top>
      <bottom style="thin">
        <color rgb="FF7D8287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20" fillId="2" borderId="2" applyNumberFormat="0" applyProtection="0">
      <alignment horizontal="right" vertical="center"/>
    </xf>
    <xf numFmtId="0" fontId="18" fillId="0" borderId="0"/>
    <xf numFmtId="0" fontId="19" fillId="0" borderId="3" applyNumberFormat="0" applyFill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9" fillId="0" borderId="6" applyNumberFormat="0" applyFill="0" applyAlignment="0" applyProtection="0"/>
    <xf numFmtId="0" fontId="19" fillId="0" borderId="0" applyNumberFormat="0" applyFill="0" applyAlignment="0" applyProtection="0"/>
    <xf numFmtId="0" fontId="19" fillId="0" borderId="7" applyNumberFormat="0" applyFill="0" applyAlignment="0" applyProtection="0"/>
    <xf numFmtId="0" fontId="19" fillId="0" borderId="8" applyNumberFormat="0" applyFill="0" applyProtection="0">
      <alignment vertical="center"/>
    </xf>
  </cellStyleXfs>
  <cellXfs count="221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7" fillId="0" borderId="0" xfId="0" applyFont="1" applyFill="1"/>
    <xf numFmtId="0" fontId="16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3" fontId="2" fillId="0" borderId="0" xfId="0" applyNumberFormat="1" applyFont="1" applyFill="1"/>
    <xf numFmtId="167" fontId="2" fillId="0" borderId="0" xfId="0" applyNumberFormat="1" applyFont="1" applyFill="1"/>
    <xf numFmtId="0" fontId="6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167" fontId="3" fillId="0" borderId="10" xfId="2" applyNumberFormat="1" applyFont="1" applyFill="1" applyBorder="1" applyAlignment="1">
      <alignment horizontal="left" vertical="center"/>
    </xf>
    <xf numFmtId="167" fontId="3" fillId="0" borderId="10" xfId="2" applyNumberFormat="1" applyFont="1" applyFill="1" applyBorder="1" applyAlignment="1">
      <alignment vertical="center"/>
    </xf>
    <xf numFmtId="0" fontId="2" fillId="4" borderId="0" xfId="0" applyFont="1" applyFill="1"/>
    <xf numFmtId="167" fontId="2" fillId="0" borderId="12" xfId="2" applyNumberFormat="1" applyFont="1" applyFill="1" applyBorder="1" applyAlignment="1">
      <alignment horizontal="left" vertical="center" indent="1"/>
    </xf>
    <xf numFmtId="167" fontId="2" fillId="0" borderId="9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horizontal="right" vertical="center"/>
    </xf>
    <xf numFmtId="165" fontId="2" fillId="0" borderId="12" xfId="2" applyNumberFormat="1" applyFont="1" applyFill="1" applyBorder="1" applyAlignment="1">
      <alignment horizontal="right" vertical="center"/>
    </xf>
    <xf numFmtId="167" fontId="2" fillId="0" borderId="14" xfId="2" applyNumberFormat="1" applyFont="1" applyFill="1" applyBorder="1" applyAlignment="1">
      <alignment horizontal="left" vertical="center" indent="1"/>
    </xf>
    <xf numFmtId="167" fontId="2" fillId="0" borderId="11" xfId="2" applyNumberFormat="1" applyFont="1" applyFill="1" applyBorder="1" applyAlignment="1">
      <alignment vertical="center"/>
    </xf>
    <xf numFmtId="165" fontId="2" fillId="0" borderId="11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0" fontId="17" fillId="0" borderId="0" xfId="0" applyFont="1"/>
    <xf numFmtId="0" fontId="2" fillId="0" borderId="0" xfId="0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2" fillId="0" borderId="0" xfId="0" applyFont="1"/>
    <xf numFmtId="16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6" fillId="0" borderId="0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0" fontId="2" fillId="0" borderId="17" xfId="0" applyFont="1" applyFill="1" applyBorder="1"/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/>
    <xf numFmtId="0" fontId="2" fillId="0" borderId="18" xfId="0" applyFont="1" applyFill="1" applyBorder="1" applyAlignment="1">
      <alignment horizontal="right"/>
    </xf>
    <xf numFmtId="167" fontId="8" fillId="0" borderId="18" xfId="2" applyNumberFormat="1" applyFont="1" applyFill="1" applyBorder="1" applyAlignment="1">
      <alignment horizontal="left" vertical="center" indent="2"/>
    </xf>
    <xf numFmtId="167" fontId="8" fillId="0" borderId="1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left" vertical="center"/>
    </xf>
    <xf numFmtId="167" fontId="3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horizontal="left" vertical="center"/>
    </xf>
    <xf numFmtId="167" fontId="8" fillId="5" borderId="17" xfId="2" applyNumberFormat="1" applyFont="1" applyFill="1" applyBorder="1" applyAlignment="1">
      <alignment vertical="center"/>
    </xf>
    <xf numFmtId="167" fontId="8" fillId="5" borderId="18" xfId="2" applyNumberFormat="1" applyFont="1" applyFill="1" applyBorder="1" applyAlignment="1">
      <alignment vertical="center"/>
    </xf>
    <xf numFmtId="167" fontId="3" fillId="5" borderId="19" xfId="2" applyNumberFormat="1" applyFont="1" applyFill="1" applyBorder="1" applyAlignment="1">
      <alignment vertical="center"/>
    </xf>
    <xf numFmtId="167" fontId="3" fillId="5" borderId="10" xfId="2" applyNumberFormat="1" applyFont="1" applyFill="1" applyBorder="1" applyAlignment="1">
      <alignment vertical="center"/>
    </xf>
    <xf numFmtId="167" fontId="8" fillId="5" borderId="19" xfId="2" applyNumberFormat="1" applyFont="1" applyFill="1" applyBorder="1" applyAlignment="1">
      <alignment vertical="center"/>
    </xf>
    <xf numFmtId="167" fontId="8" fillId="5" borderId="17" xfId="2" applyNumberFormat="1" applyFont="1" applyFill="1" applyBorder="1" applyAlignment="1">
      <alignment horizontal="right" vertical="center"/>
    </xf>
    <xf numFmtId="167" fontId="8" fillId="5" borderId="18" xfId="2" applyNumberFormat="1" applyFont="1" applyFill="1" applyBorder="1" applyAlignment="1">
      <alignment horizontal="right" vertical="center"/>
    </xf>
    <xf numFmtId="167" fontId="3" fillId="5" borderId="19" xfId="2" applyNumberFormat="1" applyFont="1" applyFill="1" applyBorder="1" applyAlignment="1">
      <alignment horizontal="right" vertical="center"/>
    </xf>
    <xf numFmtId="167" fontId="3" fillId="5" borderId="10" xfId="2" applyNumberFormat="1" applyFont="1" applyFill="1" applyBorder="1" applyAlignment="1">
      <alignment horizontal="right" vertical="center"/>
    </xf>
    <xf numFmtId="167" fontId="8" fillId="5" borderId="19" xfId="2" applyNumberFormat="1" applyFont="1" applyFill="1" applyBorder="1" applyAlignment="1">
      <alignment horizontal="right" vertical="center"/>
    </xf>
    <xf numFmtId="0" fontId="27" fillId="0" borderId="0" xfId="0" applyFont="1" applyFill="1"/>
    <xf numFmtId="0" fontId="2" fillId="0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5" borderId="16" xfId="0" applyNumberFormat="1" applyFont="1" applyFill="1" applyBorder="1" applyAlignment="1">
      <alignment horizontal="center" vertical="center"/>
    </xf>
    <xf numFmtId="167" fontId="3" fillId="0" borderId="16" xfId="2" applyNumberFormat="1" applyFont="1" applyFill="1" applyBorder="1" applyAlignment="1">
      <alignment horizontal="left" vertical="center"/>
    </xf>
    <xf numFmtId="167" fontId="3" fillId="5" borderId="16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7" fontId="3" fillId="5" borderId="16" xfId="2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vertical="center"/>
    </xf>
    <xf numFmtId="167" fontId="2" fillId="5" borderId="20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167" fontId="2" fillId="5" borderId="18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left" vertical="center" indent="1"/>
    </xf>
    <xf numFmtId="167" fontId="6" fillId="5" borderId="22" xfId="0" applyNumberFormat="1" applyFont="1" applyFill="1" applyBorder="1" applyAlignment="1">
      <alignment vertical="center"/>
    </xf>
    <xf numFmtId="3" fontId="2" fillId="0" borderId="22" xfId="1" quotePrefix="1" applyNumberFormat="1" applyFont="1" applyFill="1" applyBorder="1" applyAlignment="1">
      <alignment vertical="center"/>
    </xf>
    <xf numFmtId="167" fontId="2" fillId="5" borderId="22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167" fontId="2" fillId="5" borderId="17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167" fontId="3" fillId="5" borderId="23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right" vertical="center"/>
    </xf>
    <xf numFmtId="167" fontId="3" fillId="0" borderId="24" xfId="2" applyNumberFormat="1" applyFont="1" applyFill="1" applyBorder="1" applyAlignment="1">
      <alignment vertical="center"/>
    </xf>
    <xf numFmtId="165" fontId="3" fillId="0" borderId="16" xfId="2" applyNumberFormat="1" applyFont="1" applyFill="1" applyBorder="1" applyAlignment="1">
      <alignment horizontal="right" vertical="center"/>
    </xf>
    <xf numFmtId="165" fontId="3" fillId="0" borderId="24" xfId="2" applyNumberFormat="1" applyFont="1" applyFill="1" applyBorder="1" applyAlignment="1">
      <alignment horizontal="right" vertical="center"/>
    </xf>
    <xf numFmtId="167" fontId="2" fillId="5" borderId="9" xfId="2" applyNumberFormat="1" applyFont="1" applyFill="1" applyBorder="1" applyAlignment="1">
      <alignment vertical="center"/>
    </xf>
    <xf numFmtId="167" fontId="2" fillId="5" borderId="11" xfId="2" applyNumberFormat="1" applyFont="1" applyFill="1" applyBorder="1" applyAlignment="1">
      <alignment vertical="center"/>
    </xf>
    <xf numFmtId="0" fontId="3" fillId="5" borderId="25" xfId="0" applyFont="1" applyFill="1" applyBorder="1" applyAlignment="1">
      <alignment horizontal="center" vertical="center"/>
    </xf>
    <xf numFmtId="167" fontId="2" fillId="5" borderId="13" xfId="2" applyNumberFormat="1" applyFont="1" applyFill="1" applyBorder="1" applyAlignment="1">
      <alignment vertical="center"/>
    </xf>
    <xf numFmtId="167" fontId="2" fillId="5" borderId="15" xfId="2" applyNumberFormat="1" applyFont="1" applyFill="1" applyBorder="1" applyAlignment="1">
      <alignment vertical="center"/>
    </xf>
    <xf numFmtId="167" fontId="3" fillId="5" borderId="25" xfId="2" applyNumberFormat="1" applyFont="1" applyFill="1" applyBorder="1" applyAlignment="1">
      <alignment vertical="center"/>
    </xf>
    <xf numFmtId="167" fontId="3" fillId="0" borderId="26" xfId="2" applyNumberFormat="1" applyFont="1" applyFill="1" applyBorder="1" applyAlignment="1">
      <alignment vertical="center"/>
    </xf>
    <xf numFmtId="165" fontId="3" fillId="0" borderId="19" xfId="2" applyNumberFormat="1" applyFont="1" applyFill="1" applyBorder="1" applyAlignment="1">
      <alignment horizontal="right" vertical="center"/>
    </xf>
    <xf numFmtId="167" fontId="3" fillId="5" borderId="27" xfId="2" applyNumberFormat="1" applyFont="1" applyFill="1" applyBorder="1" applyAlignment="1">
      <alignment vertical="center"/>
    </xf>
    <xf numFmtId="165" fontId="3" fillId="0" borderId="26" xfId="2" applyNumberFormat="1" applyFont="1" applyFill="1" applyBorder="1" applyAlignment="1">
      <alignment horizontal="right" vertical="center"/>
    </xf>
    <xf numFmtId="167" fontId="3" fillId="0" borderId="28" xfId="2" applyNumberFormat="1" applyFont="1" applyFill="1" applyBorder="1" applyAlignment="1">
      <alignment vertical="center"/>
    </xf>
    <xf numFmtId="167" fontId="3" fillId="5" borderId="29" xfId="2" applyNumberFormat="1" applyFont="1" applyFill="1" applyBorder="1" applyAlignment="1">
      <alignment vertical="center"/>
    </xf>
    <xf numFmtId="167" fontId="3" fillId="0" borderId="29" xfId="2" applyNumberFormat="1" applyFont="1" applyFill="1" applyBorder="1" applyAlignment="1">
      <alignment vertical="center"/>
    </xf>
    <xf numFmtId="165" fontId="3" fillId="0" borderId="29" xfId="2" applyNumberFormat="1" applyFont="1" applyFill="1" applyBorder="1" applyAlignment="1">
      <alignment horizontal="right" vertical="center"/>
    </xf>
    <xf numFmtId="167" fontId="3" fillId="5" borderId="30" xfId="2" applyNumberFormat="1" applyFont="1" applyFill="1" applyBorder="1" applyAlignment="1">
      <alignment vertical="center"/>
    </xf>
    <xf numFmtId="165" fontId="3" fillId="0" borderId="28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5" borderId="21" xfId="2" applyNumberFormat="1" applyFont="1" applyFill="1" applyBorder="1" applyAlignment="1">
      <alignment vertical="center"/>
    </xf>
    <xf numFmtId="167" fontId="3" fillId="0" borderId="21" xfId="2" applyNumberFormat="1" applyFont="1" applyFill="1" applyBorder="1" applyAlignment="1">
      <alignment vertical="center"/>
    </xf>
    <xf numFmtId="165" fontId="3" fillId="0" borderId="21" xfId="2" applyNumberFormat="1" applyFont="1" applyFill="1" applyBorder="1" applyAlignment="1">
      <alignment horizontal="right" vertical="center"/>
    </xf>
    <xf numFmtId="167" fontId="3" fillId="5" borderId="32" xfId="2" applyNumberFormat="1" applyFont="1" applyFill="1" applyBorder="1" applyAlignment="1">
      <alignment vertical="center"/>
    </xf>
    <xf numFmtId="165" fontId="3" fillId="0" borderId="31" xfId="2" applyNumberFormat="1" applyFont="1" applyFill="1" applyBorder="1" applyAlignment="1">
      <alignment horizontal="right" vertical="center"/>
    </xf>
    <xf numFmtId="167" fontId="2" fillId="0" borderId="26" xfId="2" applyNumberFormat="1" applyFont="1" applyFill="1" applyBorder="1" applyAlignment="1">
      <alignment vertical="center"/>
    </xf>
    <xf numFmtId="167" fontId="2" fillId="5" borderId="19" xfId="2" applyNumberFormat="1" applyFont="1" applyFill="1" applyBorder="1" applyAlignment="1">
      <alignment vertical="center"/>
    </xf>
    <xf numFmtId="167" fontId="2" fillId="0" borderId="19" xfId="2" applyNumberFormat="1" applyFont="1" applyFill="1" applyBorder="1" applyAlignment="1">
      <alignment vertical="center"/>
    </xf>
    <xf numFmtId="165" fontId="2" fillId="0" borderId="19" xfId="2" applyNumberFormat="1" applyFont="1" applyFill="1" applyBorder="1" applyAlignment="1">
      <alignment horizontal="right" vertical="center"/>
    </xf>
    <xf numFmtId="167" fontId="2" fillId="5" borderId="27" xfId="2" applyNumberFormat="1" applyFont="1" applyFill="1" applyBorder="1" applyAlignment="1">
      <alignment vertical="center"/>
    </xf>
    <xf numFmtId="165" fontId="2" fillId="0" borderId="26" xfId="2" applyNumberFormat="1" applyFont="1" applyFill="1" applyBorder="1" applyAlignment="1">
      <alignment horizontal="right" vertical="center"/>
    </xf>
    <xf numFmtId="166" fontId="3" fillId="0" borderId="26" xfId="2" applyNumberFormat="1" applyFont="1" applyFill="1" applyBorder="1" applyAlignment="1">
      <alignment vertical="center"/>
    </xf>
    <xf numFmtId="166" fontId="3" fillId="5" borderId="19" xfId="2" applyNumberFormat="1" applyFont="1" applyFill="1" applyBorder="1" applyAlignment="1">
      <alignment vertical="center"/>
    </xf>
    <xf numFmtId="166" fontId="3" fillId="0" borderId="19" xfId="2" applyNumberFormat="1" applyFont="1" applyFill="1" applyBorder="1" applyAlignment="1">
      <alignment vertical="center"/>
    </xf>
    <xf numFmtId="164" fontId="3" fillId="0" borderId="19" xfId="2" applyFont="1" applyFill="1" applyBorder="1" applyAlignment="1">
      <alignment horizontal="right" vertical="center"/>
    </xf>
    <xf numFmtId="166" fontId="3" fillId="5" borderId="27" xfId="2" applyNumberFormat="1" applyFont="1" applyFill="1" applyBorder="1" applyAlignment="1">
      <alignment vertical="center"/>
    </xf>
    <xf numFmtId="166" fontId="3" fillId="0" borderId="26" xfId="2" applyNumberFormat="1" applyFont="1" applyFill="1" applyBorder="1" applyAlignment="1">
      <alignment horizontal="right" vertical="center"/>
    </xf>
    <xf numFmtId="164" fontId="3" fillId="0" borderId="26" xfId="2" applyFont="1" applyFill="1" applyBorder="1" applyAlignment="1">
      <alignment horizontal="right" vertical="center"/>
    </xf>
    <xf numFmtId="167" fontId="2" fillId="5" borderId="19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left" vertical="center"/>
    </xf>
    <xf numFmtId="167" fontId="2" fillId="5" borderId="17" xfId="0" applyNumberFormat="1" applyFont="1" applyFill="1" applyBorder="1" applyAlignment="1">
      <alignment horizontal="right" vertical="center"/>
    </xf>
    <xf numFmtId="167" fontId="2" fillId="0" borderId="17" xfId="0" applyNumberFormat="1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left" vertical="center"/>
    </xf>
    <xf numFmtId="167" fontId="2" fillId="5" borderId="18" xfId="0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left" vertical="center"/>
    </xf>
    <xf numFmtId="166" fontId="3" fillId="5" borderId="16" xfId="3" applyNumberFormat="1" applyFont="1" applyFill="1" applyBorder="1" applyAlignment="1">
      <alignment horizontal="right"/>
    </xf>
    <xf numFmtId="166" fontId="3" fillId="0" borderId="16" xfId="3" applyNumberFormat="1" applyFont="1" applyFill="1" applyBorder="1" applyAlignment="1">
      <alignment horizontal="right"/>
    </xf>
    <xf numFmtId="167" fontId="3" fillId="0" borderId="33" xfId="2" applyNumberFormat="1" applyFont="1" applyFill="1" applyBorder="1" applyAlignment="1">
      <alignment vertical="center"/>
    </xf>
    <xf numFmtId="167" fontId="3" fillId="5" borderId="33" xfId="2" applyNumberFormat="1" applyFont="1" applyFill="1" applyBorder="1" applyAlignment="1">
      <alignment vertical="center"/>
    </xf>
    <xf numFmtId="0" fontId="27" fillId="0" borderId="0" xfId="0" applyFont="1"/>
    <xf numFmtId="3" fontId="1" fillId="0" borderId="0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left" vertical="center"/>
    </xf>
    <xf numFmtId="167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left" vertical="center"/>
    </xf>
    <xf numFmtId="167" fontId="2" fillId="0" borderId="18" xfId="0" applyNumberFormat="1" applyFont="1" applyBorder="1" applyAlignment="1">
      <alignment horizontal="right" vertical="center"/>
    </xf>
    <xf numFmtId="14" fontId="3" fillId="5" borderId="16" xfId="0" applyNumberFormat="1" applyFont="1" applyFill="1" applyBorder="1" applyAlignment="1">
      <alignment horizontal="center" vertical="center"/>
    </xf>
    <xf numFmtId="2" fontId="3" fillId="0" borderId="16" xfId="3" applyNumberFormat="1" applyFont="1" applyFill="1" applyBorder="1" applyAlignment="1">
      <alignment horizontal="right"/>
    </xf>
    <xf numFmtId="167" fontId="2" fillId="0" borderId="34" xfId="2" applyNumberFormat="1" applyFont="1" applyFill="1" applyBorder="1" applyAlignment="1">
      <alignment vertical="center"/>
    </xf>
    <xf numFmtId="3" fontId="2" fillId="0" borderId="34" xfId="2" applyNumberFormat="1" applyFont="1" applyFill="1" applyBorder="1" applyAlignment="1">
      <alignment vertical="center"/>
    </xf>
    <xf numFmtId="3" fontId="2" fillId="0" borderId="21" xfId="0" applyNumberFormat="1" applyFont="1" applyBorder="1" applyAlignment="1">
      <alignment horizontal="left" vertical="center"/>
    </xf>
    <xf numFmtId="3" fontId="2" fillId="0" borderId="21" xfId="0" applyNumberFormat="1" applyFont="1" applyBorder="1" applyAlignment="1">
      <alignment horizontal="right" vertical="center"/>
    </xf>
    <xf numFmtId="3" fontId="2" fillId="5" borderId="34" xfId="2" applyNumberFormat="1" applyFont="1" applyFill="1" applyBorder="1" applyAlignment="1">
      <alignment vertical="center"/>
    </xf>
    <xf numFmtId="3" fontId="2" fillId="5" borderId="21" xfId="0" applyNumberFormat="1" applyFont="1" applyFill="1" applyBorder="1" applyAlignment="1">
      <alignment horizontal="right" vertical="center"/>
    </xf>
    <xf numFmtId="2" fontId="3" fillId="5" borderId="16" xfId="3" applyNumberFormat="1" applyFont="1" applyFill="1" applyBorder="1" applyAlignment="1">
      <alignment horizontal="right"/>
    </xf>
    <xf numFmtId="167" fontId="2" fillId="0" borderId="18" xfId="2" applyNumberFormat="1" applyFont="1" applyFill="1" applyBorder="1" applyAlignment="1">
      <alignment horizontal="left" vertical="center" indent="2"/>
    </xf>
    <xf numFmtId="167" fontId="2" fillId="0" borderId="18" xfId="0" applyNumberFormat="1" applyFont="1" applyFill="1" applyBorder="1" applyAlignment="1">
      <alignment horizontal="left" vertical="center" indent="2"/>
    </xf>
    <xf numFmtId="167" fontId="2" fillId="0" borderId="18" xfId="2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left" vertical="center" indent="1"/>
    </xf>
    <xf numFmtId="167" fontId="2" fillId="0" borderId="17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right" vertical="center"/>
    </xf>
    <xf numFmtId="167" fontId="2" fillId="0" borderId="19" xfId="0" applyNumberFormat="1" applyFont="1" applyFill="1" applyBorder="1" applyAlignment="1">
      <alignment vertical="center"/>
    </xf>
    <xf numFmtId="167" fontId="23" fillId="0" borderId="19" xfId="2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vertical="center"/>
    </xf>
    <xf numFmtId="167" fontId="3" fillId="0" borderId="16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right" vertical="center"/>
    </xf>
    <xf numFmtId="167" fontId="3" fillId="5" borderId="19" xfId="0" applyNumberFormat="1" applyFont="1" applyFill="1" applyBorder="1" applyAlignment="1">
      <alignment horizontal="right" vertical="center"/>
    </xf>
    <xf numFmtId="167" fontId="2" fillId="5" borderId="18" xfId="2" applyNumberFormat="1" applyFont="1" applyFill="1" applyBorder="1" applyAlignment="1">
      <alignment horizontal="right" vertical="center"/>
    </xf>
    <xf numFmtId="167" fontId="2" fillId="5" borderId="17" xfId="2" applyNumberFormat="1" applyFont="1" applyFill="1" applyBorder="1" applyAlignment="1">
      <alignment horizontal="right" vertical="center"/>
    </xf>
    <xf numFmtId="167" fontId="3" fillId="5" borderId="16" xfId="0" applyNumberFormat="1" applyFont="1" applyFill="1" applyBorder="1" applyAlignment="1">
      <alignment horizontal="right" vertical="center"/>
    </xf>
    <xf numFmtId="49" fontId="3" fillId="5" borderId="16" xfId="0" applyNumberFormat="1" applyFont="1" applyFill="1" applyBorder="1" applyAlignment="1">
      <alignment horizontal="right" vertical="center"/>
    </xf>
    <xf numFmtId="9" fontId="3" fillId="0" borderId="16" xfId="3" applyFont="1" applyFill="1" applyBorder="1" applyAlignment="1">
      <alignment horizontal="right"/>
    </xf>
    <xf numFmtId="3" fontId="2" fillId="0" borderId="34" xfId="0" applyNumberFormat="1" applyFont="1" applyBorder="1" applyAlignment="1">
      <alignment horizontal="left" vertical="center"/>
    </xf>
    <xf numFmtId="3" fontId="2" fillId="0" borderId="34" xfId="0" applyNumberFormat="1" applyFont="1" applyBorder="1" applyAlignment="1">
      <alignment horizontal="right" vertical="center"/>
    </xf>
    <xf numFmtId="3" fontId="2" fillId="5" borderId="34" xfId="0" applyNumberFormat="1" applyFont="1" applyFill="1" applyBorder="1" applyAlignment="1">
      <alignment horizontal="right" vertical="center"/>
    </xf>
    <xf numFmtId="9" fontId="3" fillId="5" borderId="16" xfId="3" applyFont="1" applyFill="1" applyBorder="1" applyAlignment="1">
      <alignment horizontal="right"/>
    </xf>
    <xf numFmtId="167" fontId="2" fillId="0" borderId="20" xfId="0" applyNumberFormat="1" applyFont="1" applyFill="1" applyBorder="1" applyAlignment="1">
      <alignment vertical="center"/>
    </xf>
    <xf numFmtId="167" fontId="2" fillId="0" borderId="18" xfId="0" applyNumberFormat="1" applyFont="1" applyFill="1" applyBorder="1" applyAlignment="1">
      <alignment vertical="center"/>
    </xf>
    <xf numFmtId="167" fontId="2" fillId="5" borderId="22" xfId="1" quotePrefix="1" applyNumberFormat="1" applyFont="1" applyFill="1" applyBorder="1" applyAlignment="1">
      <alignment vertical="center"/>
    </xf>
    <xf numFmtId="167" fontId="2" fillId="0" borderId="22" xfId="1" quotePrefix="1" applyNumberFormat="1" applyFont="1" applyFill="1" applyBorder="1" applyAlignment="1">
      <alignment vertical="center"/>
    </xf>
    <xf numFmtId="167" fontId="3" fillId="4" borderId="23" xfId="0" applyNumberFormat="1" applyFont="1" applyFill="1" applyBorder="1" applyAlignment="1">
      <alignment vertical="center"/>
    </xf>
    <xf numFmtId="167" fontId="2" fillId="0" borderId="17" xfId="0" applyNumberFormat="1" applyFont="1" applyFill="1" applyBorder="1" applyAlignment="1">
      <alignment vertical="center"/>
    </xf>
    <xf numFmtId="167" fontId="6" fillId="0" borderId="22" xfId="0" applyNumberFormat="1" applyFont="1" applyFill="1" applyBorder="1" applyAlignment="1">
      <alignment vertical="center"/>
    </xf>
    <xf numFmtId="0" fontId="28" fillId="0" borderId="16" xfId="0" applyFont="1" applyFill="1" applyBorder="1" applyAlignment="1">
      <alignment horizontal="left" vertical="center"/>
    </xf>
    <xf numFmtId="166" fontId="2" fillId="5" borderId="17" xfId="3" applyNumberFormat="1" applyFont="1" applyFill="1" applyBorder="1" applyAlignment="1">
      <alignment horizontal="right" vertical="center"/>
    </xf>
    <xf numFmtId="166" fontId="2" fillId="0" borderId="17" xfId="3" applyNumberFormat="1" applyFont="1" applyFill="1" applyBorder="1" applyAlignment="1">
      <alignment horizontal="right" vertical="center"/>
    </xf>
    <xf numFmtId="166" fontId="2" fillId="5" borderId="18" xfId="3" applyNumberFormat="1" applyFont="1" applyFill="1" applyBorder="1" applyAlignment="1">
      <alignment horizontal="right" vertical="center"/>
    </xf>
    <xf numFmtId="166" fontId="2" fillId="0" borderId="18" xfId="3" applyNumberFormat="1" applyFont="1" applyFill="1" applyBorder="1" applyAlignment="1">
      <alignment horizontal="right" vertical="center"/>
    </xf>
    <xf numFmtId="166" fontId="3" fillId="5" borderId="16" xfId="3" applyNumberFormat="1" applyFont="1" applyFill="1" applyBorder="1" applyAlignment="1">
      <alignment horizontal="right" vertical="center"/>
    </xf>
    <xf numFmtId="166" fontId="3" fillId="0" borderId="16" xfId="3" applyNumberFormat="1" applyFont="1" applyFill="1" applyBorder="1" applyAlignment="1">
      <alignment horizontal="right" vertical="center"/>
    </xf>
    <xf numFmtId="166" fontId="3" fillId="5" borderId="27" xfId="2" applyNumberFormat="1" applyFont="1" applyFill="1" applyBorder="1" applyAlignment="1">
      <alignment horizontal="right" vertical="center" indent="1"/>
    </xf>
    <xf numFmtId="166" fontId="3" fillId="0" borderId="19" xfId="2" applyNumberFormat="1" applyFont="1" applyFill="1" applyBorder="1" applyAlignment="1">
      <alignment horizontal="right" vertical="center" indent="1"/>
    </xf>
    <xf numFmtId="0" fontId="22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7">
    <cellStyle name="Comma" xfId="2" builtinId="3"/>
    <cellStyle name="Dezimal_GB 2005 in Progress" xfId="1" xr:uid="{00000000-0005-0000-0000-000000000000}"/>
    <cellStyle name="Komma 2" xfId="8" xr:uid="{00000000-0005-0000-0000-000002000000}"/>
    <cellStyle name="Normal" xfId="0" builtinId="0"/>
    <cellStyle name="Perc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 2" xfId="10" xr:uid="{00000000-0005-0000-0000-000008000000}"/>
    <cellStyle name="Standard 2 3 2 2" xfId="12" xr:uid="{F9490722-7D30-4CBD-A407-83AA0C39E8F6}"/>
    <cellStyle name="Standard_111031 Präsentationsvorlage_9M2011" xfId="11" xr:uid="{00000000-0005-0000-0000-000009000000}"/>
    <cellStyle name="Stil 1" xfId="6" xr:uid="{00000000-0005-0000-0000-00000A000000}"/>
    <cellStyle name="Summe" xfId="16" xr:uid="{73D83913-F0B9-4D25-AA31-68B64829BC2E}"/>
    <cellStyle name="Zwischensumme" xfId="7" xr:uid="{00000000-0005-0000-0000-00000B000000}"/>
    <cellStyle name="Zwischensumme 2" xfId="13" xr:uid="{1352C90C-CEF5-4175-A30D-4726C332C7FF}"/>
    <cellStyle name="Zwischensumme 2 2" xfId="15" xr:uid="{5C3B3260-F135-4405-8AB2-BD9EA3AE15F1}"/>
    <cellStyle name="Zwischensumme ohne Linie" xfId="14" xr:uid="{16EA077C-E3E2-4D93-8E22-127B12B5A7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E2000F"/>
      <color rgb="FFDEE1E3"/>
      <color rgb="FF7D8287"/>
      <color rgb="FFBEC3C8"/>
      <color rgb="FF575E62"/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2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54909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132647</xdr:colOff>
      <xdr:row>38</xdr:row>
      <xdr:rowOff>59390</xdr:rowOff>
    </xdr:from>
    <xdr:to>
      <xdr:col>0</xdr:col>
      <xdr:colOff>1723322</xdr:colOff>
      <xdr:row>42</xdr:row>
      <xdr:rowOff>97631</xdr:rowOff>
    </xdr:to>
    <xdr:pic>
      <xdr:nvPicPr>
        <xdr:cNvPr id="2" name="Picture 4" descr="101028 - VIG_internat_RGB_72">
          <a:extLst>
            <a:ext uri="{FF2B5EF4-FFF2-40B4-BE49-F238E27FC236}">
              <a16:creationId xmlns:a16="http://schemas.microsoft.com/office/drawing/2014/main" id="{390E8EA1-CB96-4AAC-9755-0B3F3227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47" y="6637243"/>
          <a:ext cx="1590675" cy="71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109537</xdr:colOff>
      <xdr:row>73</xdr:row>
      <xdr:rowOff>53508</xdr:rowOff>
    </xdr:from>
    <xdr:to>
      <xdr:col>0</xdr:col>
      <xdr:colOff>1700212</xdr:colOff>
      <xdr:row>77</xdr:row>
      <xdr:rowOff>98053</xdr:rowOff>
    </xdr:to>
    <xdr:pic>
      <xdr:nvPicPr>
        <xdr:cNvPr id="3" name="Picture 4" descr="101028 - VIG_internat_RGB_72">
          <a:extLst>
            <a:ext uri="{FF2B5EF4-FFF2-40B4-BE49-F238E27FC236}">
              <a16:creationId xmlns:a16="http://schemas.microsoft.com/office/drawing/2014/main" id="{931EFE9E-CFCE-4CC4-B941-E4C700C5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13242832"/>
          <a:ext cx="1590675" cy="716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29</xdr:row>
      <xdr:rowOff>171450</xdr:rowOff>
    </xdr:from>
    <xdr:to>
      <xdr:col>0</xdr:col>
      <xdr:colOff>1762125</xdr:colOff>
      <xdr:row>33</xdr:row>
      <xdr:rowOff>78921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4</xdr:row>
      <xdr:rowOff>78921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946B306B-560A-4E3A-AA63-BA96FAA1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BD9F16B-79A3-4241-A2CB-9BA85386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772644B-606C-4748-9EEF-A3668CA3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19/Rechnungswesen/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6M%202019/Rechnungswesen/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22/Rechnungswesen/Basis%20Datenset%20KRW%20Q3%202022_20221104%20(Akmaci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e &amp; Doku"/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GuV Quartalsberechnung_man Anpa"/>
      <sheetName val="Query GuV_QU"/>
      <sheetName val="Bilanz"/>
      <sheetName val="CHECK Bilanz"/>
      <sheetName val="Bilanz_manuelle Anpassungen"/>
      <sheetName val="Query Bilanz"/>
      <sheetName val="Financials"/>
      <sheetName val="GuV Segmente"/>
      <sheetName val="Bilanzdaten"/>
      <sheetName val="GuV Quartal"/>
      <sheetName val="Country Overview"/>
      <sheetName val="FE Segmente"/>
      <sheetName val="Cashflow"/>
      <sheetName val="Geschäftsbereiche"/>
      <sheetName val="Kosten-Schadensatz"/>
      <sheetName val="Details CR"/>
      <sheetName val="Queries Details"/>
      <sheetName val="Folie AUT"/>
      <sheetName val="Folie CZ"/>
      <sheetName val="Folie PL"/>
      <sheetName val="Folie ErwCEE"/>
      <sheetName val="Folie Spez.M"/>
      <sheetName val="Folie Gruppenfunktionen"/>
      <sheetName val="Aggreg Reg"/>
    </sheetNames>
    <sheetDataSet>
      <sheetData sheetId="0">
        <row r="15">
          <cell r="A15" t="str">
            <v>Abkürzung</v>
          </cell>
        </row>
      </sheetData>
      <sheetData sheetId="1">
        <row r="11">
          <cell r="C11">
            <v>1</v>
          </cell>
          <cell r="D11" t="str">
            <v>Verrechnete Prämie</v>
          </cell>
          <cell r="E11">
            <v>1856655628.8299999</v>
          </cell>
          <cell r="F11">
            <v>1764462938.22</v>
          </cell>
          <cell r="G11">
            <v>5.2249717811021057</v>
          </cell>
          <cell r="H11">
            <v>1054981891.25</v>
          </cell>
          <cell r="I11">
            <v>884796760.76999998</v>
          </cell>
          <cell r="J11">
            <v>19.234375398469506</v>
          </cell>
          <cell r="K11">
            <v>767837479.13999999</v>
          </cell>
          <cell r="L11">
            <v>729456484.59000003</v>
          </cell>
          <cell r="M11">
            <v>5.2615879577206703</v>
          </cell>
          <cell r="N11">
            <v>1785977920.02</v>
          </cell>
          <cell r="O11">
            <v>1356210285.4100001</v>
          </cell>
          <cell r="P11">
            <v>31.688864126264569</v>
          </cell>
          <cell r="Q11">
            <v>322489353.17000002</v>
          </cell>
          <cell r="R11">
            <v>266642828.91</v>
          </cell>
          <cell r="S11">
            <v>20.944318843410525</v>
          </cell>
          <cell r="T11">
            <v>1715355041.9400001</v>
          </cell>
          <cell r="U11">
            <v>1458028486.25</v>
          </cell>
          <cell r="V11">
            <v>17.648938831904125</v>
          </cell>
          <cell r="W11">
            <v>-1327727017.98</v>
          </cell>
          <cell r="X11">
            <v>-1164068972.27</v>
          </cell>
          <cell r="Y11">
            <v>14.059136495224811</v>
          </cell>
          <cell r="Z11">
            <v>6175570296.3700008</v>
          </cell>
          <cell r="AA11">
            <v>5295528811.8799992</v>
          </cell>
          <cell r="AB11">
            <v>16.618576080932932</v>
          </cell>
        </row>
        <row r="13">
          <cell r="C13">
            <v>2</v>
          </cell>
          <cell r="D13" t="str">
            <v>Abgegrenzte Prämien netto</v>
          </cell>
          <cell r="E13">
            <v>1104102131.78</v>
          </cell>
          <cell r="F13">
            <v>1046191332.7399999</v>
          </cell>
          <cell r="G13">
            <v>5.5353927362722821</v>
          </cell>
          <cell r="H13">
            <v>705323414.45000005</v>
          </cell>
          <cell r="I13">
            <v>609231547.36000001</v>
          </cell>
          <cell r="J13">
            <v>15.772634806322428</v>
          </cell>
          <cell r="K13">
            <v>529293073.96999997</v>
          </cell>
          <cell r="L13">
            <v>512081625.62</v>
          </cell>
          <cell r="M13">
            <v>3.3610751663196936</v>
          </cell>
          <cell r="N13">
            <v>1198731657.22</v>
          </cell>
          <cell r="O13">
            <v>897009374.48000002</v>
          </cell>
          <cell r="P13">
            <v>33.636469286055082</v>
          </cell>
          <cell r="Q13">
            <v>148385228.48999998</v>
          </cell>
          <cell r="R13">
            <v>140678437.93000001</v>
          </cell>
          <cell r="S13">
            <v>5.4783026264727086</v>
          </cell>
          <cell r="T13">
            <v>1296758831.02</v>
          </cell>
          <cell r="U13">
            <v>1126429266.97</v>
          </cell>
          <cell r="V13">
            <v>15.121194827276829</v>
          </cell>
          <cell r="W13">
            <v>-140578862.25</v>
          </cell>
          <cell r="X13">
            <v>-109832340.03999999</v>
          </cell>
          <cell r="Y13">
            <v>27.994051841927782</v>
          </cell>
          <cell r="Z13">
            <v>4842015474.6800003</v>
          </cell>
          <cell r="AA13">
            <v>4221789245.0599995</v>
          </cell>
          <cell r="AB13">
            <v>14.691075125214748</v>
          </cell>
        </row>
        <row r="14">
          <cell r="C14">
            <v>3</v>
          </cell>
          <cell r="D14" t="str">
            <v>Finanzergebnis exklusive at equity bewerteter Unternehmen</v>
          </cell>
          <cell r="E14">
            <v>30795566.800000001</v>
          </cell>
          <cell r="F14">
            <v>44612596.840000004</v>
          </cell>
          <cell r="G14">
            <v>-30.971140482034322</v>
          </cell>
          <cell r="H14">
            <v>13066299.029999999</v>
          </cell>
          <cell r="I14">
            <v>17202823.66</v>
          </cell>
          <cell r="J14">
            <v>-24.045614323294185</v>
          </cell>
          <cell r="K14">
            <v>5240391.0199999996</v>
          </cell>
          <cell r="L14">
            <v>16501245.32</v>
          </cell>
          <cell r="M14">
            <v>-68.24245129154896</v>
          </cell>
          <cell r="N14">
            <v>31306710.559999999</v>
          </cell>
          <cell r="O14">
            <v>29615459.050000001</v>
          </cell>
          <cell r="P14">
            <v>5.7107050312630525</v>
          </cell>
          <cell r="Q14">
            <v>13308899.439999999</v>
          </cell>
          <cell r="R14">
            <v>13059804.300000001</v>
          </cell>
          <cell r="S14">
            <v>1.9073420571853239</v>
          </cell>
          <cell r="T14">
            <v>-129297663.23</v>
          </cell>
          <cell r="U14">
            <v>-118828698.69</v>
          </cell>
          <cell r="V14">
            <v>8.8101314374496411</v>
          </cell>
          <cell r="W14">
            <v>-3601988.8</v>
          </cell>
          <cell r="X14">
            <v>1437157.88</v>
          </cell>
          <cell r="Y14" t="str">
            <v>X</v>
          </cell>
          <cell r="Z14">
            <v>-39181785.180000007</v>
          </cell>
          <cell r="AA14">
            <v>3600388.3599999892</v>
          </cell>
          <cell r="AB14" t="str">
            <v>X</v>
          </cell>
        </row>
        <row r="15">
          <cell r="C15">
            <v>4</v>
          </cell>
          <cell r="D15" t="str">
            <v>Erträge aus der Kapitalveranlagung</v>
          </cell>
          <cell r="E15">
            <v>86158151.739999995</v>
          </cell>
          <cell r="F15">
            <v>88961557.780000001</v>
          </cell>
          <cell r="G15">
            <v>-3.1512555647156826</v>
          </cell>
          <cell r="H15">
            <v>36954276.780000001</v>
          </cell>
          <cell r="I15">
            <v>27878064.68</v>
          </cell>
          <cell r="J15">
            <v>32.556822735659139</v>
          </cell>
          <cell r="K15">
            <v>18911153.09</v>
          </cell>
          <cell r="L15">
            <v>22557558.899999999</v>
          </cell>
          <cell r="M15">
            <v>-16.164895439993721</v>
          </cell>
          <cell r="N15">
            <v>75363807.280000001</v>
          </cell>
          <cell r="O15">
            <v>55018192.850000001</v>
          </cell>
          <cell r="P15">
            <v>36.979794093691318</v>
          </cell>
          <cell r="Q15">
            <v>13687963.98</v>
          </cell>
          <cell r="R15">
            <v>16013992.01</v>
          </cell>
          <cell r="S15">
            <v>-14.524973089455163</v>
          </cell>
          <cell r="T15">
            <v>101151405.59</v>
          </cell>
          <cell r="U15">
            <v>69027703.620000005</v>
          </cell>
          <cell r="V15">
            <v>46.537404962567109</v>
          </cell>
          <cell r="W15">
            <v>-52586634.829999998</v>
          </cell>
          <cell r="X15">
            <v>-35632566.670000002</v>
          </cell>
          <cell r="Y15">
            <v>47.580260824360067</v>
          </cell>
          <cell r="Z15">
            <v>279640123.63</v>
          </cell>
          <cell r="AA15">
            <v>243824503.17000002</v>
          </cell>
          <cell r="AB15">
            <v>14.689098098983312</v>
          </cell>
        </row>
        <row r="16">
          <cell r="C16">
            <v>5</v>
          </cell>
          <cell r="D16" t="str">
            <v>Laufende Erträge</v>
          </cell>
          <cell r="E16">
            <v>73817667.299999997</v>
          </cell>
          <cell r="F16">
            <v>81598584.280000001</v>
          </cell>
          <cell r="G16">
            <v>-9.5356029135264304</v>
          </cell>
          <cell r="H16">
            <v>27471193.899999999</v>
          </cell>
          <cell r="I16">
            <v>16929477.969999999</v>
          </cell>
          <cell r="J16">
            <v>62.268405137361718</v>
          </cell>
          <cell r="K16">
            <v>18788878.809999999</v>
          </cell>
          <cell r="L16">
            <v>13632595.26</v>
          </cell>
          <cell r="M16">
            <v>37.823198383430913</v>
          </cell>
          <cell r="N16">
            <v>40503175.649999999</v>
          </cell>
          <cell r="O16">
            <v>28054571.690000001</v>
          </cell>
          <cell r="P16">
            <v>44.37281772666406</v>
          </cell>
          <cell r="Q16">
            <v>13584093.390000001</v>
          </cell>
          <cell r="R16">
            <v>15940153.08</v>
          </cell>
          <cell r="S16">
            <v>-14.780659120244778</v>
          </cell>
          <cell r="T16">
            <v>84532321.400000006</v>
          </cell>
          <cell r="U16">
            <v>62921278.859999999</v>
          </cell>
          <cell r="V16">
            <v>34.346159092037269</v>
          </cell>
          <cell r="W16">
            <v>-52300822.420000002</v>
          </cell>
          <cell r="X16">
            <v>-35632566.670000002</v>
          </cell>
          <cell r="Y16">
            <v>46.778150741617623</v>
          </cell>
          <cell r="Z16">
            <v>206396508.03000003</v>
          </cell>
          <cell r="AA16">
            <v>183444094.47000003</v>
          </cell>
          <cell r="AB16">
            <v>12.511939196687294</v>
          </cell>
        </row>
        <row r="17">
          <cell r="C17">
            <v>6</v>
          </cell>
          <cell r="D17" t="str">
            <v>Erträge aus Zuschreibungen</v>
          </cell>
          <cell r="E17">
            <v>0</v>
          </cell>
          <cell r="F17">
            <v>738742.66</v>
          </cell>
          <cell r="G17" t="str">
            <v>X</v>
          </cell>
          <cell r="H17">
            <v>369271.51</v>
          </cell>
          <cell r="I17">
            <v>588778.56000000006</v>
          </cell>
          <cell r="J17">
            <v>-37.281766849662468</v>
          </cell>
          <cell r="K17">
            <v>21349.84</v>
          </cell>
          <cell r="L17">
            <v>722180.06</v>
          </cell>
          <cell r="M17">
            <v>-97.043695723196791</v>
          </cell>
          <cell r="N17">
            <v>3360714.92</v>
          </cell>
          <cell r="O17">
            <v>1590663.04</v>
          </cell>
          <cell r="P17">
            <v>111.27761414510515</v>
          </cell>
          <cell r="Q17">
            <v>0</v>
          </cell>
          <cell r="R17">
            <v>0</v>
          </cell>
          <cell r="S17" t="str">
            <v>X</v>
          </cell>
          <cell r="T17">
            <v>136592.43</v>
          </cell>
          <cell r="U17">
            <v>59037.95</v>
          </cell>
          <cell r="V17">
            <v>131.36377533434006</v>
          </cell>
          <cell r="W17">
            <v>0</v>
          </cell>
          <cell r="X17">
            <v>0</v>
          </cell>
          <cell r="Y17" t="str">
            <v>X</v>
          </cell>
          <cell r="Z17">
            <v>3887928.7</v>
          </cell>
          <cell r="AA17">
            <v>3699402.2700000005</v>
          </cell>
          <cell r="AB17">
            <v>5.0961321921878966</v>
          </cell>
        </row>
        <row r="18">
          <cell r="C18">
            <v>7</v>
          </cell>
          <cell r="D18" t="str">
            <v>Gewinne aus Abgang von Kapitalanlagen</v>
          </cell>
          <cell r="E18">
            <v>12064748.68</v>
          </cell>
          <cell r="F18">
            <v>6429471.29</v>
          </cell>
          <cell r="G18">
            <v>87.647601736160794</v>
          </cell>
          <cell r="H18">
            <v>6888638.4100000001</v>
          </cell>
          <cell r="I18">
            <v>8824273.7799999993</v>
          </cell>
          <cell r="J18">
            <v>-21.935350355822703</v>
          </cell>
          <cell r="K18">
            <v>69074.34</v>
          </cell>
          <cell r="L18">
            <v>8162586.5599999996</v>
          </cell>
          <cell r="M18">
            <v>-99.153768973936621</v>
          </cell>
          <cell r="N18">
            <v>5061520.42</v>
          </cell>
          <cell r="O18">
            <v>5729043.3600000003</v>
          </cell>
          <cell r="P18">
            <v>-11.651560270264749</v>
          </cell>
          <cell r="Q18">
            <v>103870.59</v>
          </cell>
          <cell r="R18">
            <v>73838.929999999993</v>
          </cell>
          <cell r="S18">
            <v>40.671851555812097</v>
          </cell>
          <cell r="T18">
            <v>1403873.44</v>
          </cell>
          <cell r="U18">
            <v>4658592.24</v>
          </cell>
          <cell r="V18">
            <v>-69.864856856413766</v>
          </cell>
          <cell r="W18">
            <v>0</v>
          </cell>
          <cell r="X18">
            <v>0</v>
          </cell>
          <cell r="Y18" t="str">
            <v>X</v>
          </cell>
          <cell r="Z18">
            <v>25591725.880000003</v>
          </cell>
          <cell r="AA18">
            <v>33877806.159999996</v>
          </cell>
          <cell r="AB18">
            <v>-24.458727465603967</v>
          </cell>
        </row>
        <row r="19">
          <cell r="C19">
            <v>8</v>
          </cell>
          <cell r="D19" t="str">
            <v>Sonstige Erträge</v>
          </cell>
          <cell r="E19">
            <v>275735.76</v>
          </cell>
          <cell r="F19">
            <v>194759.55</v>
          </cell>
          <cell r="G19">
            <v>41.577529831014729</v>
          </cell>
          <cell r="H19">
            <v>2225172.96</v>
          </cell>
          <cell r="I19">
            <v>1535534.37</v>
          </cell>
          <cell r="J19">
            <v>44.911960518343832</v>
          </cell>
          <cell r="K19">
            <v>31850.1</v>
          </cell>
          <cell r="L19">
            <v>40197.019999999997</v>
          </cell>
          <cell r="M19">
            <v>-20.765021884706869</v>
          </cell>
          <cell r="N19">
            <v>26438396.289999999</v>
          </cell>
          <cell r="O19">
            <v>19643914.760000002</v>
          </cell>
          <cell r="P19">
            <v>34.588225478534881</v>
          </cell>
          <cell r="Q19">
            <v>0</v>
          </cell>
          <cell r="R19">
            <v>0</v>
          </cell>
          <cell r="S19" t="str">
            <v>X</v>
          </cell>
          <cell r="T19">
            <v>15078618.32</v>
          </cell>
          <cell r="U19">
            <v>1388794.57</v>
          </cell>
          <cell r="V19">
            <v>985.73425081867936</v>
          </cell>
          <cell r="W19">
            <v>-285812.40999999997</v>
          </cell>
          <cell r="X19">
            <v>0</v>
          </cell>
          <cell r="Y19" t="str">
            <v>X</v>
          </cell>
          <cell r="Z19">
            <v>43763961.020000003</v>
          </cell>
          <cell r="AA19">
            <v>22803200.270000003</v>
          </cell>
          <cell r="AB19">
            <v>91.920259006697734</v>
          </cell>
        </row>
        <row r="20">
          <cell r="C20">
            <v>9</v>
          </cell>
          <cell r="D20" t="str">
            <v>Aufwendungen aus der Kapitalveranlagung und Zinsaufwendungen</v>
          </cell>
          <cell r="E20">
            <v>-55362584.939999998</v>
          </cell>
          <cell r="F20">
            <v>-44348960.939999998</v>
          </cell>
          <cell r="G20">
            <v>24.83400685508823</v>
          </cell>
          <cell r="H20">
            <v>-23887977.75</v>
          </cell>
          <cell r="I20">
            <v>-10675241.02</v>
          </cell>
          <cell r="J20">
            <v>123.7699149391196</v>
          </cell>
          <cell r="K20">
            <v>-13670762.07</v>
          </cell>
          <cell r="L20">
            <v>-6056313.5800000001</v>
          </cell>
          <cell r="M20">
            <v>125.72744771911233</v>
          </cell>
          <cell r="N20">
            <v>-44057096.719999999</v>
          </cell>
          <cell r="O20">
            <v>-25402733.800000001</v>
          </cell>
          <cell r="P20">
            <v>73.434469954568414</v>
          </cell>
          <cell r="Q20">
            <v>-379064.54</v>
          </cell>
          <cell r="R20">
            <v>-2954187.71</v>
          </cell>
          <cell r="S20">
            <v>-87.168569596411999</v>
          </cell>
          <cell r="T20">
            <v>-230449068.81999999</v>
          </cell>
          <cell r="U20">
            <v>-187856402.31</v>
          </cell>
          <cell r="V20">
            <v>22.67299170337229</v>
          </cell>
          <cell r="W20">
            <v>48984646.030000001</v>
          </cell>
          <cell r="X20">
            <v>37069724.549999997</v>
          </cell>
          <cell r="Y20">
            <v>32.141920730835324</v>
          </cell>
          <cell r="Z20">
            <v>-318821908.80999994</v>
          </cell>
          <cell r="AA20">
            <v>-240224114.81</v>
          </cell>
          <cell r="AB20">
            <v>32.718527888911211</v>
          </cell>
        </row>
        <row r="21">
          <cell r="C21">
            <v>10</v>
          </cell>
          <cell r="D21" t="str">
            <v>Abschreibungen von Kapitalanlagen</v>
          </cell>
          <cell r="E21">
            <v>-14751257.210000001</v>
          </cell>
          <cell r="F21">
            <v>-6344115.0499999998</v>
          </cell>
          <cell r="G21">
            <v>132.51875310804775</v>
          </cell>
          <cell r="H21">
            <v>-8693556.5300000012</v>
          </cell>
          <cell r="I21">
            <v>-3237101.38</v>
          </cell>
          <cell r="J21">
            <v>168.5599092976199</v>
          </cell>
          <cell r="K21">
            <v>-2995620.99</v>
          </cell>
          <cell r="L21">
            <v>-785703.21</v>
          </cell>
          <cell r="M21">
            <v>281.26622774011582</v>
          </cell>
          <cell r="N21">
            <v>-20502131.799999997</v>
          </cell>
          <cell r="O21">
            <v>-6235321.2699999996</v>
          </cell>
          <cell r="P21">
            <v>228.8063423234004</v>
          </cell>
          <cell r="Q21">
            <v>-136604.91</v>
          </cell>
          <cell r="R21">
            <v>-37820.759999999995</v>
          </cell>
          <cell r="S21">
            <v>261.19028279706708</v>
          </cell>
          <cell r="T21">
            <v>-32217234.149999999</v>
          </cell>
          <cell r="U21">
            <v>-10489777.810000001</v>
          </cell>
          <cell r="V21">
            <v>207.12980516409999</v>
          </cell>
          <cell r="W21">
            <v>0</v>
          </cell>
          <cell r="X21">
            <v>0</v>
          </cell>
          <cell r="Y21" t="str">
            <v>X</v>
          </cell>
          <cell r="Z21">
            <v>-79296405.590000004</v>
          </cell>
          <cell r="AA21">
            <v>-27129839.48</v>
          </cell>
          <cell r="AB21">
            <v>192.28483142503282</v>
          </cell>
        </row>
        <row r="22">
          <cell r="C22">
            <v>50</v>
          </cell>
          <cell r="D22" t="str">
            <v>davon Wertminderungen von Kapitalanlagen</v>
          </cell>
          <cell r="E22">
            <v>-7926106.8799999999</v>
          </cell>
          <cell r="F22">
            <v>-331598.25</v>
          </cell>
          <cell r="G22">
            <v>2290.2740379359661</v>
          </cell>
          <cell r="H22">
            <v>-4873143.9400000004</v>
          </cell>
          <cell r="I22">
            <v>0</v>
          </cell>
          <cell r="J22" t="str">
            <v>X</v>
          </cell>
          <cell r="K22">
            <v>0</v>
          </cell>
          <cell r="L22">
            <v>0</v>
          </cell>
          <cell r="M22" t="str">
            <v>X</v>
          </cell>
          <cell r="N22">
            <v>-6616452.2599999998</v>
          </cell>
          <cell r="O22">
            <v>-1688887.13</v>
          </cell>
          <cell r="P22">
            <v>291.76402865951144</v>
          </cell>
          <cell r="Q22">
            <v>-107940.55</v>
          </cell>
          <cell r="R22">
            <v>-4.42</v>
          </cell>
          <cell r="S22">
            <v>2441993.8914027149</v>
          </cell>
          <cell r="T22">
            <v>-19867529.469999999</v>
          </cell>
          <cell r="U22">
            <v>0</v>
          </cell>
          <cell r="V22" t="str">
            <v>X</v>
          </cell>
          <cell r="W22">
            <v>0</v>
          </cell>
          <cell r="X22">
            <v>0</v>
          </cell>
          <cell r="Y22" t="str">
            <v>X</v>
          </cell>
          <cell r="Z22">
            <v>-39391173.099999994</v>
          </cell>
          <cell r="AA22">
            <v>-2020489.7999999998</v>
          </cell>
          <cell r="AB22">
            <v>1849.5853480675823</v>
          </cell>
        </row>
        <row r="23">
          <cell r="C23">
            <v>11</v>
          </cell>
          <cell r="D23" t="str">
            <v>Währungsänderungen</v>
          </cell>
          <cell r="E23">
            <v>8280.9500000000007</v>
          </cell>
          <cell r="F23">
            <v>-0.01</v>
          </cell>
          <cell r="G23" t="str">
            <v>X</v>
          </cell>
          <cell r="H23">
            <v>2429431.6800000002</v>
          </cell>
          <cell r="I23">
            <v>-119044.22</v>
          </cell>
          <cell r="J23" t="str">
            <v>X</v>
          </cell>
          <cell r="K23">
            <v>2174678.29</v>
          </cell>
          <cell r="L23">
            <v>97205.86</v>
          </cell>
          <cell r="M23">
            <v>2137.1884678557444</v>
          </cell>
          <cell r="N23">
            <v>5041054.1399999997</v>
          </cell>
          <cell r="O23">
            <v>-1487140.87</v>
          </cell>
          <cell r="P23" t="str">
            <v>X</v>
          </cell>
          <cell r="Q23">
            <v>505490.66</v>
          </cell>
          <cell r="R23">
            <v>474002.81</v>
          </cell>
          <cell r="S23">
            <v>6.6429669478119679</v>
          </cell>
          <cell r="T23">
            <v>-13182026.560000001</v>
          </cell>
          <cell r="U23">
            <v>1661947.07</v>
          </cell>
          <cell r="V23" t="str">
            <v>X</v>
          </cell>
          <cell r="W23">
            <v>213390.74</v>
          </cell>
          <cell r="X23">
            <v>63136.41</v>
          </cell>
          <cell r="Y23">
            <v>237.98364525319062</v>
          </cell>
          <cell r="Z23">
            <v>-2809700.1000000015</v>
          </cell>
          <cell r="AA23">
            <v>690107.04999999993</v>
          </cell>
          <cell r="AB23" t="str">
            <v>X</v>
          </cell>
        </row>
        <row r="24">
          <cell r="C24">
            <v>12</v>
          </cell>
          <cell r="D24" t="str">
            <v>Verluste aus Abgang von Kapitalanlagen</v>
          </cell>
          <cell r="E24">
            <v>-5044856.2699999996</v>
          </cell>
          <cell r="F24">
            <v>-2513355.08</v>
          </cell>
          <cell r="G24">
            <v>100.72198751956685</v>
          </cell>
          <cell r="H24">
            <v>-5535358.5800000001</v>
          </cell>
          <cell r="I24">
            <v>-1631106.61</v>
          </cell>
          <cell r="J24">
            <v>239.36215732704312</v>
          </cell>
          <cell r="K24">
            <v>-374098.72</v>
          </cell>
          <cell r="L24">
            <v>-621533.93999999994</v>
          </cell>
          <cell r="M24">
            <v>-39.810411640593593</v>
          </cell>
          <cell r="N24">
            <v>-3676282.15</v>
          </cell>
          <cell r="O24">
            <v>-157855.18</v>
          </cell>
          <cell r="P24">
            <v>2228.8954787546409</v>
          </cell>
          <cell r="Q24">
            <v>-56696.71</v>
          </cell>
          <cell r="R24">
            <v>-19957.68</v>
          </cell>
          <cell r="S24">
            <v>184.08467316842439</v>
          </cell>
          <cell r="T24">
            <v>-6875838.0700000003</v>
          </cell>
          <cell r="U24">
            <v>-4491676.53</v>
          </cell>
          <cell r="V24">
            <v>53.079546669848909</v>
          </cell>
          <cell r="W24">
            <v>0</v>
          </cell>
          <cell r="X24">
            <v>0</v>
          </cell>
          <cell r="Y24" t="str">
            <v>X</v>
          </cell>
          <cell r="Z24">
            <v>-21563130.5</v>
          </cell>
          <cell r="AA24">
            <v>-9435485.0199999996</v>
          </cell>
          <cell r="AB24">
            <v>128.53229541770816</v>
          </cell>
        </row>
        <row r="25">
          <cell r="C25">
            <v>13</v>
          </cell>
          <cell r="D25" t="str">
            <v>Zinsaufwendungen</v>
          </cell>
          <cell r="E25">
            <v>-16758340.369999999</v>
          </cell>
          <cell r="F25">
            <v>-18215879.93</v>
          </cell>
          <cell r="G25">
            <v>-8.0014776425900607</v>
          </cell>
          <cell r="H25">
            <v>-8471144.1099999994</v>
          </cell>
          <cell r="I25">
            <v>-2181827.06</v>
          </cell>
          <cell r="J25">
            <v>288.25919181697196</v>
          </cell>
          <cell r="K25">
            <v>-8401201.0399999991</v>
          </cell>
          <cell r="L25">
            <v>-1094904.3</v>
          </cell>
          <cell r="M25">
            <v>667.30003161006846</v>
          </cell>
          <cell r="N25">
            <v>-7571179.3399999999</v>
          </cell>
          <cell r="O25">
            <v>-3791641.35</v>
          </cell>
          <cell r="P25">
            <v>99.68078837414302</v>
          </cell>
          <cell r="Q25">
            <v>-89480.01</v>
          </cell>
          <cell r="R25">
            <v>-2581602.31</v>
          </cell>
          <cell r="S25">
            <v>-96.533935159052447</v>
          </cell>
          <cell r="T25">
            <v>-67652011.420000002</v>
          </cell>
          <cell r="U25">
            <v>-67694860.829999998</v>
          </cell>
          <cell r="V25">
            <v>-6.3297877378909462E-2</v>
          </cell>
          <cell r="W25">
            <v>48480739.920000002</v>
          </cell>
          <cell r="X25">
            <v>37006588.140000001</v>
          </cell>
          <cell r="Y25">
            <v>31.005700219085377</v>
          </cell>
          <cell r="Z25">
            <v>-60462616.36999999</v>
          </cell>
          <cell r="AA25">
            <v>-58554127.640000001</v>
          </cell>
          <cell r="AB25">
            <v>3.2593581476163092</v>
          </cell>
        </row>
        <row r="26">
          <cell r="C26">
            <v>14</v>
          </cell>
          <cell r="D26" t="str">
            <v>Übrige Aufwendungen</v>
          </cell>
          <cell r="E26">
            <v>-18816412.039999999</v>
          </cell>
          <cell r="F26">
            <v>-17275610.870000001</v>
          </cell>
          <cell r="G26">
            <v>8.9189388531301095</v>
          </cell>
          <cell r="H26">
            <v>-3617350.21</v>
          </cell>
          <cell r="I26">
            <v>-3506161.75</v>
          </cell>
          <cell r="J26">
            <v>3.1712301921039465</v>
          </cell>
          <cell r="K26">
            <v>-4074519.61</v>
          </cell>
          <cell r="L26">
            <v>-3651377.99</v>
          </cell>
          <cell r="M26">
            <v>11.588546054636195</v>
          </cell>
          <cell r="N26">
            <v>-17348557.57</v>
          </cell>
          <cell r="O26">
            <v>-13730775.130000001</v>
          </cell>
          <cell r="P26">
            <v>26.347984041305892</v>
          </cell>
          <cell r="Q26">
            <v>-601773.56999999995</v>
          </cell>
          <cell r="R26">
            <v>-788809.77</v>
          </cell>
          <cell r="S26">
            <v>-23.711192116700087</v>
          </cell>
          <cell r="T26">
            <v>-110521958.62</v>
          </cell>
          <cell r="U26">
            <v>-106842034.20999999</v>
          </cell>
          <cell r="V26">
            <v>3.4442665166474207</v>
          </cell>
          <cell r="W26">
            <v>290515.37</v>
          </cell>
          <cell r="X26">
            <v>0</v>
          </cell>
          <cell r="Y26" t="str">
            <v>X</v>
          </cell>
          <cell r="Z26">
            <v>-154690056.25</v>
          </cell>
          <cell r="AA26">
            <v>-145794769.72</v>
          </cell>
          <cell r="AB26">
            <v>6.1012384374854234</v>
          </cell>
        </row>
        <row r="27">
          <cell r="C27">
            <v>15</v>
          </cell>
          <cell r="D27" t="str">
            <v>Ergebnis aus Anteilen an at equity bewerteten Unternehmen</v>
          </cell>
          <cell r="E27">
            <v>11223934.25</v>
          </cell>
          <cell r="F27">
            <v>2318980.11</v>
          </cell>
          <cell r="G27">
            <v>384.00304088852238</v>
          </cell>
          <cell r="H27">
            <v>0</v>
          </cell>
          <cell r="I27">
            <v>2795826.38</v>
          </cell>
          <cell r="J27" t="str">
            <v>X</v>
          </cell>
          <cell r="K27">
            <v>0</v>
          </cell>
          <cell r="L27">
            <v>0</v>
          </cell>
          <cell r="M27" t="str">
            <v>X</v>
          </cell>
          <cell r="N27">
            <v>0</v>
          </cell>
          <cell r="O27">
            <v>0</v>
          </cell>
          <cell r="P27" t="str">
            <v>X</v>
          </cell>
          <cell r="Q27">
            <v>0</v>
          </cell>
          <cell r="R27">
            <v>0</v>
          </cell>
          <cell r="S27" t="str">
            <v>X</v>
          </cell>
          <cell r="T27">
            <v>472553.71</v>
          </cell>
          <cell r="U27">
            <v>1694733.86</v>
          </cell>
          <cell r="V27">
            <v>-72.116346928950833</v>
          </cell>
          <cell r="W27">
            <v>0</v>
          </cell>
          <cell r="X27">
            <v>0</v>
          </cell>
          <cell r="Y27" t="str">
            <v>X</v>
          </cell>
          <cell r="Z27">
            <v>11696487.960000001</v>
          </cell>
          <cell r="AA27">
            <v>6809540.3500000006</v>
          </cell>
          <cell r="AB27">
            <v>71.766189181917397</v>
          </cell>
        </row>
        <row r="28">
          <cell r="C28">
            <v>16</v>
          </cell>
          <cell r="D28" t="str">
            <v>Sonstige Erträge</v>
          </cell>
          <cell r="E28">
            <v>7309141.0599999996</v>
          </cell>
          <cell r="F28">
            <v>10985045.689999999</v>
          </cell>
          <cell r="G28">
            <v>-33.46280692620406</v>
          </cell>
          <cell r="H28">
            <v>12934458.289999999</v>
          </cell>
          <cell r="I28">
            <v>13962216.17</v>
          </cell>
          <cell r="J28">
            <v>-7.3609938958565824</v>
          </cell>
          <cell r="K28">
            <v>11387371.199999999</v>
          </cell>
          <cell r="L28">
            <v>6803749.8499999996</v>
          </cell>
          <cell r="M28">
            <v>67.369045762315906</v>
          </cell>
          <cell r="N28">
            <v>21141017.949999999</v>
          </cell>
          <cell r="O28">
            <v>17252693.890000001</v>
          </cell>
          <cell r="P28">
            <v>22.537489419282796</v>
          </cell>
          <cell r="Q28">
            <v>18537767.23</v>
          </cell>
          <cell r="R28">
            <v>12402782.82</v>
          </cell>
          <cell r="S28">
            <v>49.46457983693049</v>
          </cell>
          <cell r="T28">
            <v>20533047.489999998</v>
          </cell>
          <cell r="U28">
            <v>2745841.23</v>
          </cell>
          <cell r="V28">
            <v>647.78713589350536</v>
          </cell>
          <cell r="W28">
            <v>-1738855.22</v>
          </cell>
          <cell r="X28">
            <v>-1439861.74</v>
          </cell>
          <cell r="Y28">
            <v>20.765429880788421</v>
          </cell>
          <cell r="Z28">
            <v>90103948</v>
          </cell>
          <cell r="AA28">
            <v>62712467.909999996</v>
          </cell>
          <cell r="AB28">
            <v>43.677885758395128</v>
          </cell>
        </row>
        <row r="29">
          <cell r="C29">
            <v>17</v>
          </cell>
          <cell r="D29" t="str">
            <v xml:space="preserve">    sonstige versicherungstechnische Erträge</v>
          </cell>
          <cell r="E29">
            <v>7067334.9199999999</v>
          </cell>
          <cell r="F29">
            <v>9040766.1999999993</v>
          </cell>
          <cell r="G29">
            <v>-21.828141955490445</v>
          </cell>
          <cell r="H29">
            <v>12609067.41</v>
          </cell>
          <cell r="I29">
            <v>13636008.880000001</v>
          </cell>
          <cell r="J29">
            <v>-7.5311000384153504</v>
          </cell>
          <cell r="K29">
            <v>7223615.8200000003</v>
          </cell>
          <cell r="L29">
            <v>3768254.5</v>
          </cell>
          <cell r="M29">
            <v>91.696601702459319</v>
          </cell>
          <cell r="N29">
            <v>15215667.91</v>
          </cell>
          <cell r="O29">
            <v>13468169.609999999</v>
          </cell>
          <cell r="P29">
            <v>12.975024451002604</v>
          </cell>
          <cell r="Q29">
            <v>379983.69</v>
          </cell>
          <cell r="R29">
            <v>803797.85</v>
          </cell>
          <cell r="S29">
            <v>-52.726461012554338</v>
          </cell>
          <cell r="T29">
            <v>1661396.13</v>
          </cell>
          <cell r="U29">
            <v>1025089.89</v>
          </cell>
          <cell r="V29">
            <v>62.073213891515387</v>
          </cell>
          <cell r="W29">
            <v>-1449772.92</v>
          </cell>
          <cell r="X29">
            <v>-1409635.05</v>
          </cell>
          <cell r="Y29">
            <v>2.8473944373048843</v>
          </cell>
          <cell r="Z29">
            <v>42707292.960000001</v>
          </cell>
          <cell r="AA29">
            <v>40332451.880000003</v>
          </cell>
          <cell r="AB29">
            <v>5.8881644167475766</v>
          </cell>
        </row>
        <row r="30">
          <cell r="C30">
            <v>18</v>
          </cell>
          <cell r="D30" t="str">
            <v xml:space="preserve">    sonstige nicht versicherungstechnische Erträge</v>
          </cell>
          <cell r="E30">
            <v>241806.14</v>
          </cell>
          <cell r="F30">
            <v>1944279.49</v>
          </cell>
          <cell r="G30">
            <v>-87.563200597255701</v>
          </cell>
          <cell r="H30">
            <v>325390.88</v>
          </cell>
          <cell r="I30">
            <v>326207.28999999998</v>
          </cell>
          <cell r="J30">
            <v>-0.25027337678442674</v>
          </cell>
          <cell r="K30">
            <v>4163755.38</v>
          </cell>
          <cell r="L30">
            <v>3035495.35</v>
          </cell>
          <cell r="M30">
            <v>37.168893373531262</v>
          </cell>
          <cell r="N30">
            <v>5925350.04</v>
          </cell>
          <cell r="O30">
            <v>3784524.28</v>
          </cell>
          <cell r="P30">
            <v>56.56789603157204</v>
          </cell>
          <cell r="Q30">
            <v>18157783.539999999</v>
          </cell>
          <cell r="R30">
            <v>11598984.970000001</v>
          </cell>
          <cell r="S30">
            <v>56.546314931555571</v>
          </cell>
          <cell r="T30">
            <v>18871651.359999999</v>
          </cell>
          <cell r="U30">
            <v>1720751.34</v>
          </cell>
          <cell r="V30">
            <v>996.70996159154515</v>
          </cell>
          <cell r="W30">
            <v>-289082.3</v>
          </cell>
          <cell r="X30">
            <v>-30226.69</v>
          </cell>
          <cell r="Y30">
            <v>856.38093353919999</v>
          </cell>
          <cell r="Z30">
            <v>47396655.040000007</v>
          </cell>
          <cell r="AA30">
            <v>22380016.030000001</v>
          </cell>
          <cell r="AB30">
            <v>111.78114875550426</v>
          </cell>
        </row>
        <row r="31">
          <cell r="C31">
            <v>19</v>
          </cell>
          <cell r="D31" t="str">
            <v>Aufwendungen für Versicherungsfälle</v>
          </cell>
          <cell r="E31">
            <v>-738929395.88999999</v>
          </cell>
          <cell r="F31">
            <v>-699350848.48000002</v>
          </cell>
          <cell r="G31">
            <v>5.6593264305064839</v>
          </cell>
          <cell r="H31">
            <v>-410788605.54000002</v>
          </cell>
          <cell r="I31">
            <v>-343507481.44999999</v>
          </cell>
          <cell r="J31">
            <v>19.586509093192284</v>
          </cell>
          <cell r="K31">
            <v>-326810003.75</v>
          </cell>
          <cell r="L31">
            <v>-326441470.17000002</v>
          </cell>
          <cell r="M31">
            <v>0.11289422872897692</v>
          </cell>
          <cell r="N31">
            <v>-671902172.05999994</v>
          </cell>
          <cell r="O31">
            <v>-527398500.07999998</v>
          </cell>
          <cell r="P31">
            <v>27.399333133878944</v>
          </cell>
          <cell r="Q31">
            <v>-97858565.189999998</v>
          </cell>
          <cell r="R31">
            <v>-83459852.400000006</v>
          </cell>
          <cell r="S31">
            <v>17.25226246625855</v>
          </cell>
          <cell r="T31">
            <v>-851974886.87</v>
          </cell>
          <cell r="U31">
            <v>-715541717.66999996</v>
          </cell>
          <cell r="V31">
            <v>19.067115980919169</v>
          </cell>
          <cell r="W31">
            <v>65919478.68</v>
          </cell>
          <cell r="X31">
            <v>28426146.370000001</v>
          </cell>
          <cell r="Y31">
            <v>131.89734486686947</v>
          </cell>
          <cell r="Z31">
            <v>-3032344150.6199999</v>
          </cell>
          <cell r="AA31">
            <v>-2667273723.8800001</v>
          </cell>
          <cell r="AB31">
            <v>13.687025199983726</v>
          </cell>
        </row>
        <row r="32">
          <cell r="C32">
            <v>20</v>
          </cell>
          <cell r="D32" t="str">
            <v>Aufwendungen für Versicherungsfälle</v>
          </cell>
          <cell r="E32">
            <v>-667223081.82000005</v>
          </cell>
          <cell r="F32">
            <v>-580068405.62</v>
          </cell>
          <cell r="G32">
            <v>15.02489626319945</v>
          </cell>
          <cell r="H32">
            <v>-351287832.27999997</v>
          </cell>
          <cell r="I32">
            <v>-314172953.98000002</v>
          </cell>
          <cell r="J32">
            <v>11.813517946030029</v>
          </cell>
          <cell r="K32">
            <v>-312424433.55000001</v>
          </cell>
          <cell r="L32">
            <v>-300108855.94999999</v>
          </cell>
          <cell r="M32">
            <v>4.1037034915263781</v>
          </cell>
          <cell r="N32">
            <v>-611142020.95000005</v>
          </cell>
          <cell r="O32">
            <v>-463963026.69999999</v>
          </cell>
          <cell r="P32">
            <v>31.722138571435444</v>
          </cell>
          <cell r="Q32">
            <v>-75850868.170000002</v>
          </cell>
          <cell r="R32">
            <v>-72782390.709999993</v>
          </cell>
          <cell r="S32">
            <v>4.2159613473350843</v>
          </cell>
          <cell r="T32">
            <v>-656644850.61000001</v>
          </cell>
          <cell r="U32">
            <v>-616031229.37</v>
          </cell>
          <cell r="V32">
            <v>6.5927860964994478</v>
          </cell>
          <cell r="W32">
            <v>48781233.710000001</v>
          </cell>
          <cell r="X32">
            <v>32598449.370000001</v>
          </cell>
          <cell r="Y32">
            <v>49.642804037460884</v>
          </cell>
          <cell r="Z32">
            <v>-2625791853.6700001</v>
          </cell>
          <cell r="AA32">
            <v>-2314528412.96</v>
          </cell>
          <cell r="AB32">
            <v>13.448244530812747</v>
          </cell>
        </row>
        <row r="33">
          <cell r="C33">
            <v>21</v>
          </cell>
          <cell r="D33" t="str">
            <v>Veränd. der RST für noch nicht abgew. Versicherungsfälle</v>
          </cell>
          <cell r="E33">
            <v>-65647996.359999999</v>
          </cell>
          <cell r="F33">
            <v>-112083776.12</v>
          </cell>
          <cell r="G33">
            <v>-41.42952831129152</v>
          </cell>
          <cell r="H33">
            <v>-47867488.060000002</v>
          </cell>
          <cell r="I33">
            <v>-12439112.32</v>
          </cell>
          <cell r="J33">
            <v>284.81434067475323</v>
          </cell>
          <cell r="K33">
            <v>-14516028.609999999</v>
          </cell>
          <cell r="L33">
            <v>-26192212.16</v>
          </cell>
          <cell r="M33">
            <v>-44.578836940819897</v>
          </cell>
          <cell r="N33">
            <v>-56602656.060000002</v>
          </cell>
          <cell r="O33">
            <v>-61899888.920000002</v>
          </cell>
          <cell r="P33">
            <v>-8.5577421097575712</v>
          </cell>
          <cell r="Q33">
            <v>-21972159.41</v>
          </cell>
          <cell r="R33">
            <v>-10675386.470000001</v>
          </cell>
          <cell r="S33">
            <v>105.82073980877622</v>
          </cell>
          <cell r="T33">
            <v>-182927561.22999999</v>
          </cell>
          <cell r="U33">
            <v>-94130534.849999994</v>
          </cell>
          <cell r="V33">
            <v>94.333923122290656</v>
          </cell>
          <cell r="W33">
            <v>1898942.94</v>
          </cell>
          <cell r="X33">
            <v>-8607606.3499999996</v>
          </cell>
          <cell r="Y33" t="str">
            <v>X</v>
          </cell>
          <cell r="Z33">
            <v>-387634946.79000002</v>
          </cell>
          <cell r="AA33">
            <v>-326028517.19</v>
          </cell>
          <cell r="AB33">
            <v>18.89602484193049</v>
          </cell>
        </row>
        <row r="34">
          <cell r="C34">
            <v>22</v>
          </cell>
          <cell r="D34" t="str">
            <v>Veränderung der Deckungsrückstellung</v>
          </cell>
          <cell r="E34">
            <v>0</v>
          </cell>
          <cell r="F34">
            <v>0</v>
          </cell>
          <cell r="G34" t="str">
            <v>X</v>
          </cell>
          <cell r="H34">
            <v>-120836.41</v>
          </cell>
          <cell r="I34">
            <v>-431114.3</v>
          </cell>
          <cell r="J34">
            <v>-71.971143151595768</v>
          </cell>
          <cell r="K34">
            <v>0</v>
          </cell>
          <cell r="L34">
            <v>0</v>
          </cell>
          <cell r="M34" t="str">
            <v>X</v>
          </cell>
          <cell r="N34">
            <v>-3470226.47</v>
          </cell>
          <cell r="O34">
            <v>-397813.07</v>
          </cell>
          <cell r="P34">
            <v>772.3259067380568</v>
          </cell>
          <cell r="Q34">
            <v>0</v>
          </cell>
          <cell r="R34">
            <v>0</v>
          </cell>
          <cell r="S34" t="str">
            <v>X</v>
          </cell>
          <cell r="T34">
            <v>-16357232.619999999</v>
          </cell>
          <cell r="U34">
            <v>-5323057.8899999997</v>
          </cell>
          <cell r="V34">
            <v>207.29015084974023</v>
          </cell>
          <cell r="W34">
            <v>15227522.640000001</v>
          </cell>
          <cell r="X34">
            <v>4385382.75</v>
          </cell>
          <cell r="Y34">
            <v>247.23360555016552</v>
          </cell>
          <cell r="Z34">
            <v>-4720772.8599999994</v>
          </cell>
          <cell r="AA34">
            <v>-1766602.5099999998</v>
          </cell>
          <cell r="AB34">
            <v>167.22326235118956</v>
          </cell>
        </row>
        <row r="35">
          <cell r="C35">
            <v>23</v>
          </cell>
          <cell r="D35" t="str">
            <v>Aufw.f.d. Prämienrückerstattung</v>
          </cell>
          <cell r="E35">
            <v>-7459595.5199999996</v>
          </cell>
          <cell r="F35">
            <v>-10125000.1</v>
          </cell>
          <cell r="G35">
            <v>-26.324983246173005</v>
          </cell>
          <cell r="H35">
            <v>-11517156.57</v>
          </cell>
          <cell r="I35">
            <v>-10662690.57</v>
          </cell>
          <cell r="J35">
            <v>8.0136058942203761</v>
          </cell>
          <cell r="K35">
            <v>130458.41</v>
          </cell>
          <cell r="L35">
            <v>-140402.06</v>
          </cell>
          <cell r="M35" t="str">
            <v>X</v>
          </cell>
          <cell r="N35">
            <v>196584.32000000001</v>
          </cell>
          <cell r="O35">
            <v>450559.95</v>
          </cell>
          <cell r="P35">
            <v>-56.368887203578581</v>
          </cell>
          <cell r="Q35">
            <v>0</v>
          </cell>
          <cell r="R35">
            <v>0</v>
          </cell>
          <cell r="S35" t="str">
            <v>X</v>
          </cell>
          <cell r="T35">
            <v>3965417.95</v>
          </cell>
          <cell r="U35">
            <v>-56064.83</v>
          </cell>
          <cell r="V35" t="str">
            <v>X</v>
          </cell>
          <cell r="W35">
            <v>11779.39</v>
          </cell>
          <cell r="X35">
            <v>49920.6</v>
          </cell>
          <cell r="Y35">
            <v>-76.403749153656008</v>
          </cell>
          <cell r="Z35">
            <v>-14672512.02</v>
          </cell>
          <cell r="AA35">
            <v>-20483677.009999998</v>
          </cell>
          <cell r="AB35">
            <v>-28.369735507755887</v>
          </cell>
        </row>
        <row r="36">
          <cell r="C36">
            <v>24</v>
          </cell>
          <cell r="D36" t="str">
            <v>Veränd. sonst.vers.techn. Rückstellungen</v>
          </cell>
          <cell r="E36">
            <v>1401277.81</v>
          </cell>
          <cell r="F36">
            <v>2926333.36</v>
          </cell>
          <cell r="G36">
            <v>-52.11489472956012</v>
          </cell>
          <cell r="H36">
            <v>4707.78</v>
          </cell>
          <cell r="I36">
            <v>-5801610.2800000003</v>
          </cell>
          <cell r="J36" t="str">
            <v>X</v>
          </cell>
          <cell r="K36">
            <v>0</v>
          </cell>
          <cell r="L36">
            <v>0</v>
          </cell>
          <cell r="M36" t="str">
            <v>X</v>
          </cell>
          <cell r="N36">
            <v>-883852.9</v>
          </cell>
          <cell r="O36">
            <v>-1588331.34</v>
          </cell>
          <cell r="P36">
            <v>-44.353367729934732</v>
          </cell>
          <cell r="Q36">
            <v>-35537.61</v>
          </cell>
          <cell r="R36">
            <v>-2075.2199999999998</v>
          </cell>
          <cell r="S36">
            <v>1612.4743400699685</v>
          </cell>
          <cell r="T36">
            <v>-10660.36</v>
          </cell>
          <cell r="U36">
            <v>-830.73</v>
          </cell>
          <cell r="V36">
            <v>1183.2520794963466</v>
          </cell>
          <cell r="W36">
            <v>0</v>
          </cell>
          <cell r="X36">
            <v>0</v>
          </cell>
          <cell r="Y36" t="str">
            <v>X</v>
          </cell>
          <cell r="Z36">
            <v>475934.72000000009</v>
          </cell>
          <cell r="AA36">
            <v>-4466514.2100000009</v>
          </cell>
          <cell r="AB36" t="str">
            <v>X</v>
          </cell>
        </row>
        <row r="37">
          <cell r="C37">
            <v>25</v>
          </cell>
          <cell r="D37" t="str">
            <v>Aufwendungen für Versicherungsabschluss und -verwaltung</v>
          </cell>
          <cell r="E37">
            <v>-299415512.19999999</v>
          </cell>
          <cell r="F37">
            <v>-289381645.85000002</v>
          </cell>
          <cell r="G37">
            <v>3.4673471845553694</v>
          </cell>
          <cell r="H37">
            <v>-239476300.75999999</v>
          </cell>
          <cell r="I37">
            <v>-199979722.28999999</v>
          </cell>
          <cell r="J37">
            <v>19.750291688436363</v>
          </cell>
          <cell r="K37">
            <v>-163344102.13999999</v>
          </cell>
          <cell r="L37">
            <v>-142947044.34999999</v>
          </cell>
          <cell r="M37">
            <v>14.268960846828449</v>
          </cell>
          <cell r="N37">
            <v>-377377302.45999998</v>
          </cell>
          <cell r="O37">
            <v>-281814681.57999998</v>
          </cell>
          <cell r="P37">
            <v>33.909738252182663</v>
          </cell>
          <cell r="Q37">
            <v>-38750176.969999999</v>
          </cell>
          <cell r="R37">
            <v>-40622045.57</v>
          </cell>
          <cell r="S37">
            <v>-4.6080116688717592</v>
          </cell>
          <cell r="T37">
            <v>-408837738.63</v>
          </cell>
          <cell r="U37">
            <v>-399620972.82999998</v>
          </cell>
          <cell r="V37">
            <v>2.3063768987722444</v>
          </cell>
          <cell r="W37">
            <v>63617153.619999997</v>
          </cell>
          <cell r="X37">
            <v>68143547.980000004</v>
          </cell>
          <cell r="Y37">
            <v>-6.6424401050096389</v>
          </cell>
          <cell r="Z37">
            <v>-1463583979.54</v>
          </cell>
          <cell r="AA37">
            <v>-1286222564.49</v>
          </cell>
          <cell r="AB37">
            <v>13.789325420544586</v>
          </cell>
        </row>
        <row r="38">
          <cell r="C38">
            <v>26</v>
          </cell>
          <cell r="D38" t="str">
            <v>Aufwendungen f.d. Versicherungsabschluss</v>
          </cell>
          <cell r="E38">
            <v>-354308974.06</v>
          </cell>
          <cell r="F38">
            <v>-352440057.62</v>
          </cell>
          <cell r="G38">
            <v>0.5302792346081997</v>
          </cell>
          <cell r="H38">
            <v>-259166430.71000001</v>
          </cell>
          <cell r="I38">
            <v>-220263614.78</v>
          </cell>
          <cell r="J38">
            <v>17.661934754342546</v>
          </cell>
          <cell r="K38">
            <v>-192810553.30000001</v>
          </cell>
          <cell r="L38">
            <v>-177871513.55000001</v>
          </cell>
          <cell r="M38">
            <v>8.3987814866153911</v>
          </cell>
          <cell r="N38">
            <v>-401072201.69999999</v>
          </cell>
          <cell r="O38">
            <v>-316739998.57999998</v>
          </cell>
          <cell r="P38">
            <v>26.625056354762844</v>
          </cell>
          <cell r="Q38">
            <v>-58001080.560000002</v>
          </cell>
          <cell r="R38">
            <v>-51365793.25</v>
          </cell>
          <cell r="S38">
            <v>12.9177160327413</v>
          </cell>
          <cell r="T38">
            <v>-450228167.70999998</v>
          </cell>
          <cell r="U38">
            <v>-434976284.56</v>
          </cell>
          <cell r="V38">
            <v>3.506371195714264</v>
          </cell>
          <cell r="W38">
            <v>387162027.44</v>
          </cell>
          <cell r="X38">
            <v>366544155.14999998</v>
          </cell>
          <cell r="Y38">
            <v>5.6249354955783204</v>
          </cell>
          <cell r="Z38">
            <v>-1328425380.5999999</v>
          </cell>
          <cell r="AA38">
            <v>-1187113107.1900001</v>
          </cell>
          <cell r="AB38">
            <v>11.903859249309301</v>
          </cell>
        </row>
        <row r="39">
          <cell r="C39">
            <v>27</v>
          </cell>
          <cell r="D39" t="str">
            <v>Provisionen</v>
          </cell>
          <cell r="E39">
            <v>-262924772.46000001</v>
          </cell>
          <cell r="F39">
            <v>-248357393.16999999</v>
          </cell>
          <cell r="G39">
            <v>5.8654904949935194</v>
          </cell>
          <cell r="H39">
            <v>-167748342.66</v>
          </cell>
          <cell r="I39">
            <v>-142033962.47</v>
          </cell>
          <cell r="J39">
            <v>18.104388375020729</v>
          </cell>
          <cell r="K39">
            <v>-167015221.91999999</v>
          </cell>
          <cell r="L39">
            <v>-155362800.90000001</v>
          </cell>
          <cell r="M39">
            <v>7.5001357805721591</v>
          </cell>
          <cell r="N39">
            <v>-304239305.11000001</v>
          </cell>
          <cell r="O39">
            <v>-232680463.87</v>
          </cell>
          <cell r="P39">
            <v>30.754125228141362</v>
          </cell>
          <cell r="Q39">
            <v>-52731668.659999996</v>
          </cell>
          <cell r="R39">
            <v>-46321236.539999999</v>
          </cell>
          <cell r="S39">
            <v>13.839078139600968</v>
          </cell>
          <cell r="T39">
            <v>-442392265.29000002</v>
          </cell>
          <cell r="U39">
            <v>-427602207.07999998</v>
          </cell>
          <cell r="V39">
            <v>3.4588357976442774</v>
          </cell>
          <cell r="W39">
            <v>387162027.44</v>
          </cell>
          <cell r="X39">
            <v>366544155.14999998</v>
          </cell>
          <cell r="Y39">
            <v>5.6249354955783204</v>
          </cell>
          <cell r="Z39">
            <v>-1009889548.6599998</v>
          </cell>
          <cell r="AA39">
            <v>-885813908.88</v>
          </cell>
          <cell r="AB39">
            <v>14.006964503061138</v>
          </cell>
        </row>
        <row r="40">
          <cell r="C40">
            <v>28</v>
          </cell>
          <cell r="D40" t="str">
            <v>Sonstige Aufwendungen Vers.abschluss</v>
          </cell>
          <cell r="E40">
            <v>-91384201.599999994</v>
          </cell>
          <cell r="F40">
            <v>-104082664.45</v>
          </cell>
          <cell r="G40">
            <v>-12.200362968321388</v>
          </cell>
          <cell r="H40">
            <v>-91418088.049999997</v>
          </cell>
          <cell r="I40">
            <v>-78229652.310000002</v>
          </cell>
          <cell r="J40">
            <v>16.858614797031546</v>
          </cell>
          <cell r="K40">
            <v>-25795331.379999999</v>
          </cell>
          <cell r="L40">
            <v>-22508712.649999999</v>
          </cell>
          <cell r="M40">
            <v>14.60154021736113</v>
          </cell>
          <cell r="N40">
            <v>-96832896.590000004</v>
          </cell>
          <cell r="O40">
            <v>-84059534.709999993</v>
          </cell>
          <cell r="P40">
            <v>15.195613351974036</v>
          </cell>
          <cell r="Q40">
            <v>-5269411.9000000004</v>
          </cell>
          <cell r="R40">
            <v>-5044556.71</v>
          </cell>
          <cell r="S40">
            <v>4.4573825397633549</v>
          </cell>
          <cell r="T40">
            <v>-7835902.4199999999</v>
          </cell>
          <cell r="U40">
            <v>-7374077.4800000004</v>
          </cell>
          <cell r="V40">
            <v>6.2628164845373924</v>
          </cell>
          <cell r="W40">
            <v>0</v>
          </cell>
          <cell r="X40">
            <v>0</v>
          </cell>
          <cell r="Y40" t="str">
            <v>X</v>
          </cell>
          <cell r="Z40">
            <v>-318535831.94</v>
          </cell>
          <cell r="AA40">
            <v>-301299198.31</v>
          </cell>
          <cell r="AB40">
            <v>5.7207698283569863</v>
          </cell>
        </row>
        <row r="41">
          <cell r="C41">
            <v>29</v>
          </cell>
          <cell r="D41" t="str">
            <v>Anteilige Personalaufwendungen</v>
          </cell>
          <cell r="E41">
            <v>-57039388.590000004</v>
          </cell>
          <cell r="F41">
            <v>-60200740.380000003</v>
          </cell>
          <cell r="G41">
            <v>-5.2513503489240669</v>
          </cell>
          <cell r="H41">
            <v>-55924081.450000003</v>
          </cell>
          <cell r="I41">
            <v>-47993089.240000002</v>
          </cell>
          <cell r="J41">
            <v>16.525279650866675</v>
          </cell>
          <cell r="K41">
            <v>-17221947.710000001</v>
          </cell>
          <cell r="L41">
            <v>-15314187.48</v>
          </cell>
          <cell r="M41">
            <v>12.457469470655846</v>
          </cell>
          <cell r="N41">
            <v>-65890541.630000003</v>
          </cell>
          <cell r="O41">
            <v>-56299268.229999997</v>
          </cell>
          <cell r="P41">
            <v>17.036231023139891</v>
          </cell>
          <cell r="Q41">
            <v>-3388590.9</v>
          </cell>
          <cell r="R41">
            <v>-3460807.81</v>
          </cell>
          <cell r="S41">
            <v>-2.0867067449203525</v>
          </cell>
          <cell r="T41">
            <v>-4884712.1500000004</v>
          </cell>
          <cell r="U41">
            <v>-3783229.13</v>
          </cell>
          <cell r="V41">
            <v>29.114890537967518</v>
          </cell>
          <cell r="W41">
            <v>0</v>
          </cell>
          <cell r="X41">
            <v>0</v>
          </cell>
          <cell r="Y41" t="str">
            <v>X</v>
          </cell>
          <cell r="Z41">
            <v>-204349262.43000001</v>
          </cell>
          <cell r="AA41">
            <v>-187051322.27000001</v>
          </cell>
          <cell r="AB41">
            <v>9.2476973432089373</v>
          </cell>
        </row>
        <row r="42">
          <cell r="C42">
            <v>30</v>
          </cell>
          <cell r="D42" t="str">
            <v>Anteilige Sachaufwendungen</v>
          </cell>
          <cell r="E42">
            <v>-34344813.009999998</v>
          </cell>
          <cell r="F42">
            <v>-43881924.07</v>
          </cell>
          <cell r="G42">
            <v>-21.73357541202272</v>
          </cell>
          <cell r="H42">
            <v>-35494006.600000001</v>
          </cell>
          <cell r="I42">
            <v>-30236563.07</v>
          </cell>
          <cell r="J42">
            <v>17.387702159893671</v>
          </cell>
          <cell r="K42">
            <v>-8573383.6699999999</v>
          </cell>
          <cell r="L42">
            <v>-7194525.1699999999</v>
          </cell>
          <cell r="M42">
            <v>19.165385726213245</v>
          </cell>
          <cell r="N42">
            <v>-30942354.960000001</v>
          </cell>
          <cell r="O42">
            <v>-27760266.48</v>
          </cell>
          <cell r="P42">
            <v>11.462744719300687</v>
          </cell>
          <cell r="Q42">
            <v>-1880821</v>
          </cell>
          <cell r="R42">
            <v>-1583748.9</v>
          </cell>
          <cell r="S42">
            <v>18.757525261738152</v>
          </cell>
          <cell r="T42">
            <v>-2951190.27</v>
          </cell>
          <cell r="U42">
            <v>-3590848.35</v>
          </cell>
          <cell r="V42">
            <v>-17.813564307164352</v>
          </cell>
          <cell r="W42">
            <v>0</v>
          </cell>
          <cell r="X42">
            <v>0</v>
          </cell>
          <cell r="Y42" t="str">
            <v>X</v>
          </cell>
          <cell r="Z42">
            <v>-114186569.51000001</v>
          </cell>
          <cell r="AA42">
            <v>-114247876.04000001</v>
          </cell>
          <cell r="AB42">
            <v>-5.3660980076808418E-2</v>
          </cell>
        </row>
        <row r="43">
          <cell r="C43">
            <v>31</v>
          </cell>
          <cell r="D43" t="str">
            <v>Sonst. Aufwendungen für den Vers.betrieb</v>
          </cell>
          <cell r="E43">
            <v>-85103582.030000001</v>
          </cell>
          <cell r="F43">
            <v>-65349408.520000003</v>
          </cell>
          <cell r="G43">
            <v>30.228542166459384</v>
          </cell>
          <cell r="H43">
            <v>-52107375.979999997</v>
          </cell>
          <cell r="I43">
            <v>-50309786.619999997</v>
          </cell>
          <cell r="J43">
            <v>3.5730411134071272</v>
          </cell>
          <cell r="K43">
            <v>-29100246.440000001</v>
          </cell>
          <cell r="L43">
            <v>-29119740.809999999</v>
          </cell>
          <cell r="M43">
            <v>-6.6945547789021287E-2</v>
          </cell>
          <cell r="N43">
            <v>-89802872.439999998</v>
          </cell>
          <cell r="O43">
            <v>-65993746.380000003</v>
          </cell>
          <cell r="P43">
            <v>36.077851866302836</v>
          </cell>
          <cell r="Q43">
            <v>-11698287.9</v>
          </cell>
          <cell r="R43">
            <v>-11418384.310000001</v>
          </cell>
          <cell r="S43">
            <v>2.4513414717953097</v>
          </cell>
          <cell r="T43">
            <v>-7781099.6900000004</v>
          </cell>
          <cell r="U43">
            <v>-6347471.8799999999</v>
          </cell>
          <cell r="V43">
            <v>22.585807973677863</v>
          </cell>
          <cell r="W43">
            <v>251799.58</v>
          </cell>
          <cell r="X43">
            <v>20575.09</v>
          </cell>
          <cell r="Y43">
            <v>1123.8079152995199</v>
          </cell>
          <cell r="Z43">
            <v>-275341664.90000004</v>
          </cell>
          <cell r="AA43">
            <v>-228517963.42999998</v>
          </cell>
          <cell r="AB43">
            <v>20.490162246848122</v>
          </cell>
        </row>
        <row r="44">
          <cell r="C44">
            <v>32</v>
          </cell>
          <cell r="D44" t="str">
            <v>Anteilige Personalaufwendungen</v>
          </cell>
          <cell r="E44">
            <v>-34281214.950000003</v>
          </cell>
          <cell r="F44">
            <v>-30301287.34</v>
          </cell>
          <cell r="G44">
            <v>13.134516581235145</v>
          </cell>
          <cell r="H44">
            <v>-23904445.09</v>
          </cell>
          <cell r="I44">
            <v>-23267523.140000001</v>
          </cell>
          <cell r="J44">
            <v>2.7373861247183884</v>
          </cell>
          <cell r="K44">
            <v>-13979069.609999999</v>
          </cell>
          <cell r="L44">
            <v>-14280277.529999999</v>
          </cell>
          <cell r="M44">
            <v>-2.1092581664972743</v>
          </cell>
          <cell r="N44">
            <v>-42956570.969999999</v>
          </cell>
          <cell r="O44">
            <v>-33069014.989999998</v>
          </cell>
          <cell r="P44">
            <v>29.899759587607843</v>
          </cell>
          <cell r="Q44">
            <v>-7884725.0300000003</v>
          </cell>
          <cell r="R44">
            <v>-7527770.6399999997</v>
          </cell>
          <cell r="S44">
            <v>4.7418340312239016</v>
          </cell>
          <cell r="T44">
            <v>-3389092.53</v>
          </cell>
          <cell r="U44">
            <v>-3020603.06</v>
          </cell>
          <cell r="V44">
            <v>12.19920203616558</v>
          </cell>
          <cell r="W44">
            <v>0</v>
          </cell>
          <cell r="X44">
            <v>0</v>
          </cell>
          <cell r="Y44" t="str">
            <v>X</v>
          </cell>
          <cell r="Z44">
            <v>-126395118.18000001</v>
          </cell>
          <cell r="AA44">
            <v>-111466476.7</v>
          </cell>
          <cell r="AB44">
            <v>13.392942812913011</v>
          </cell>
        </row>
        <row r="45">
          <cell r="C45">
            <v>33</v>
          </cell>
          <cell r="D45" t="str">
            <v>Anteilige Sachaufwendungen</v>
          </cell>
          <cell r="E45">
            <v>-50822367.079999998</v>
          </cell>
          <cell r="F45">
            <v>-35048121.18</v>
          </cell>
          <cell r="G45">
            <v>45.007393745835024</v>
          </cell>
          <cell r="H45">
            <v>-28202930.890000001</v>
          </cell>
          <cell r="I45">
            <v>-27042263.48</v>
          </cell>
          <cell r="J45">
            <v>4.2920497792590773</v>
          </cell>
          <cell r="K45">
            <v>-15121176.83</v>
          </cell>
          <cell r="L45">
            <v>-14839463.279999999</v>
          </cell>
          <cell r="M45">
            <v>1.8984079456545011</v>
          </cell>
          <cell r="N45">
            <v>-46846301.469999999</v>
          </cell>
          <cell r="O45">
            <v>-32924731.390000001</v>
          </cell>
          <cell r="P45">
            <v>42.28301793899616</v>
          </cell>
          <cell r="Q45">
            <v>-3813562.87</v>
          </cell>
          <cell r="R45">
            <v>-3890613.67</v>
          </cell>
          <cell r="S45">
            <v>-1.9804279359353583</v>
          </cell>
          <cell r="T45">
            <v>-4392007.16</v>
          </cell>
          <cell r="U45">
            <v>-3326868.82</v>
          </cell>
          <cell r="V45">
            <v>32.016241025096988</v>
          </cell>
          <cell r="W45">
            <v>251799.58</v>
          </cell>
          <cell r="X45">
            <v>20575.09</v>
          </cell>
          <cell r="Y45">
            <v>1123.8079152995199</v>
          </cell>
          <cell r="Z45">
            <v>-148946546.71999997</v>
          </cell>
          <cell r="AA45">
            <v>-117051486.72999999</v>
          </cell>
          <cell r="AB45">
            <v>27.248744019434447</v>
          </cell>
        </row>
        <row r="46">
          <cell r="C46">
            <v>34</v>
          </cell>
          <cell r="D46" t="str">
            <v>Rückvers.prov. u. Gew.ant. aus RV</v>
          </cell>
          <cell r="E46">
            <v>139997043.88999999</v>
          </cell>
          <cell r="F46">
            <v>128407820.29000001</v>
          </cell>
          <cell r="G46">
            <v>9.0253253842534917</v>
          </cell>
          <cell r="H46">
            <v>71797505.930000007</v>
          </cell>
          <cell r="I46">
            <v>70593679.109999999</v>
          </cell>
          <cell r="J46">
            <v>1.7052898151464602</v>
          </cell>
          <cell r="K46">
            <v>58566697.600000001</v>
          </cell>
          <cell r="L46">
            <v>64044210.009999998</v>
          </cell>
          <cell r="M46">
            <v>-8.5527050909750102</v>
          </cell>
          <cell r="N46">
            <v>113497771.68000001</v>
          </cell>
          <cell r="O46">
            <v>100919063.38</v>
          </cell>
          <cell r="P46">
            <v>12.46415481744636</v>
          </cell>
          <cell r="Q46">
            <v>30949191.489999998</v>
          </cell>
          <cell r="R46">
            <v>22162131.989999998</v>
          </cell>
          <cell r="S46">
            <v>39.648980991381613</v>
          </cell>
          <cell r="T46">
            <v>49171528.770000003</v>
          </cell>
          <cell r="U46">
            <v>41702783.609999999</v>
          </cell>
          <cell r="V46">
            <v>17.909464341390049</v>
          </cell>
          <cell r="W46">
            <v>-323796673.39999998</v>
          </cell>
          <cell r="X46">
            <v>-298421182.25999999</v>
          </cell>
          <cell r="Y46">
            <v>8.5032473056458677</v>
          </cell>
          <cell r="Z46">
            <v>140183065.96000004</v>
          </cell>
          <cell r="AA46">
            <v>129408506.13</v>
          </cell>
          <cell r="AB46">
            <v>8.3260058803060755</v>
          </cell>
        </row>
        <row r="47">
          <cell r="C47">
            <v>35</v>
          </cell>
          <cell r="D47" t="str">
            <v>Sonstige Aufwendungen</v>
          </cell>
          <cell r="E47">
            <v>-14119324.060000001</v>
          </cell>
          <cell r="F47">
            <v>-19185101.489999998</v>
          </cell>
          <cell r="G47">
            <v>-26.404746582343975</v>
          </cell>
          <cell r="H47">
            <v>-26430635.27</v>
          </cell>
          <cell r="I47">
            <v>-23659022.899999999</v>
          </cell>
          <cell r="J47">
            <v>11.714821790041041</v>
          </cell>
          <cell r="K47">
            <v>-22806034.5</v>
          </cell>
          <cell r="L47">
            <v>-22051296.359999999</v>
          </cell>
          <cell r="M47">
            <v>3.4226474837509402</v>
          </cell>
          <cell r="N47">
            <v>-111982612.62</v>
          </cell>
          <cell r="O47">
            <v>-67936170.900000006</v>
          </cell>
          <cell r="P47">
            <v>64.83503726584037</v>
          </cell>
          <cell r="Q47">
            <v>-15379631.08</v>
          </cell>
          <cell r="R47">
            <v>-14313517.689999999</v>
          </cell>
          <cell r="S47">
            <v>7.4482975680033592</v>
          </cell>
          <cell r="T47">
            <v>-11633240.83</v>
          </cell>
          <cell r="U47">
            <v>-4307872.42</v>
          </cell>
          <cell r="V47">
            <v>170.04608530166269</v>
          </cell>
          <cell r="W47">
            <v>16457846.25</v>
          </cell>
          <cell r="X47">
            <v>1897659.0599999996</v>
          </cell>
          <cell r="Y47">
            <v>767.2709759570829</v>
          </cell>
          <cell r="Z47">
            <v>-185893632.11000001</v>
          </cell>
          <cell r="AA47">
            <v>-149555322.69999999</v>
          </cell>
          <cell r="AB47">
            <v>24.297570125867551</v>
          </cell>
        </row>
        <row r="48">
          <cell r="C48">
            <v>36</v>
          </cell>
          <cell r="D48" t="str">
            <v xml:space="preserve">    sonstige versicherungstechnische Aufwendungen</v>
          </cell>
          <cell r="E48">
            <v>-10148276.59</v>
          </cell>
          <cell r="F48">
            <v>-13906418.880000001</v>
          </cell>
          <cell r="G48">
            <v>-27.024515243136417</v>
          </cell>
          <cell r="H48">
            <v>-16703990.449999999</v>
          </cell>
          <cell r="I48">
            <v>-13979886.539999999</v>
          </cell>
          <cell r="J48">
            <v>19.485879961941379</v>
          </cell>
          <cell r="K48">
            <v>-18322790.359999999</v>
          </cell>
          <cell r="L48">
            <v>-18237287.77</v>
          </cell>
          <cell r="M48">
            <v>0.46883391367356086</v>
          </cell>
          <cell r="N48">
            <v>-101556822.56</v>
          </cell>
          <cell r="O48">
            <v>-58117617.210000001</v>
          </cell>
          <cell r="P48">
            <v>74.743610346305871</v>
          </cell>
          <cell r="Q48">
            <v>-2484439.35</v>
          </cell>
          <cell r="R48">
            <v>-2403169.4700000002</v>
          </cell>
          <cell r="S48">
            <v>3.3817789804062359</v>
          </cell>
          <cell r="T48">
            <v>-3240665.59</v>
          </cell>
          <cell r="U48">
            <v>-1598338.07</v>
          </cell>
          <cell r="V48">
            <v>102.7521993516678</v>
          </cell>
          <cell r="W48">
            <v>1378577.72</v>
          </cell>
          <cell r="X48">
            <v>1332048.8400000001</v>
          </cell>
          <cell r="Y48">
            <v>3.4930310813528376</v>
          </cell>
          <cell r="Z48">
            <v>-151078407.18000001</v>
          </cell>
          <cell r="AA48">
            <v>-106910669.09999999</v>
          </cell>
          <cell r="AB48">
            <v>41.312750590576954</v>
          </cell>
        </row>
        <row r="49">
          <cell r="C49">
            <v>37</v>
          </cell>
          <cell r="D49" t="str">
            <v xml:space="preserve">    sonstige nicht versicherungstechnische Aufwendungen</v>
          </cell>
          <cell r="E49">
            <v>-3971047.47</v>
          </cell>
          <cell r="F49">
            <v>-5278682.6100000003</v>
          </cell>
          <cell r="G49">
            <v>-24.771997799655544</v>
          </cell>
          <cell r="H49">
            <v>-9726644.8200000003</v>
          </cell>
          <cell r="I49">
            <v>-9679136.3599999994</v>
          </cell>
          <cell r="J49">
            <v>0.49083366772613157</v>
          </cell>
          <cell r="K49">
            <v>-4483244.1399999997</v>
          </cell>
          <cell r="L49">
            <v>-3814008.59</v>
          </cell>
          <cell r="M49">
            <v>17.546776159725418</v>
          </cell>
          <cell r="N49">
            <v>-10425790.060000001</v>
          </cell>
          <cell r="O49">
            <v>-9818553.6899999995</v>
          </cell>
          <cell r="P49">
            <v>6.1845806334843267</v>
          </cell>
          <cell r="Q49">
            <v>-12895191.73</v>
          </cell>
          <cell r="R49">
            <v>-11910348.220000001</v>
          </cell>
          <cell r="S49">
            <v>8.2688053431237094</v>
          </cell>
          <cell r="T49">
            <v>-8392575.2400000002</v>
          </cell>
          <cell r="U49">
            <v>-2709534.35</v>
          </cell>
          <cell r="V49">
            <v>209.74234521145672</v>
          </cell>
          <cell r="W49">
            <v>15079268.530000001</v>
          </cell>
          <cell r="X49">
            <v>565610.22000000067</v>
          </cell>
          <cell r="Y49">
            <v>2566.0176914766466</v>
          </cell>
          <cell r="Z49">
            <v>-34815224.93</v>
          </cell>
          <cell r="AA49">
            <v>-42644653.600000001</v>
          </cell>
          <cell r="AB49">
            <v>-18.359695786109054</v>
          </cell>
        </row>
        <row r="50">
          <cell r="C50">
            <v>38</v>
          </cell>
          <cell r="D50" t="str">
            <v>Operatives Gruppenergebnis</v>
          </cell>
          <cell r="E50">
            <v>100966541.73999999</v>
          </cell>
          <cell r="F50">
            <v>96190359.560000002</v>
          </cell>
          <cell r="G50">
            <v>4.9653439303559255</v>
          </cell>
          <cell r="H50">
            <v>54628630.200000003</v>
          </cell>
          <cell r="I50">
            <v>76046186.930000007</v>
          </cell>
          <cell r="J50">
            <v>-28.16387986647473</v>
          </cell>
          <cell r="K50">
            <v>32960695.800000001</v>
          </cell>
          <cell r="L50">
            <v>43946809.909999996</v>
          </cell>
          <cell r="M50">
            <v>-24.998661182686057</v>
          </cell>
          <cell r="N50">
            <v>89917298.590000004</v>
          </cell>
          <cell r="O50">
            <v>66728174.859999999</v>
          </cell>
          <cell r="P50">
            <v>34.751622951852454</v>
          </cell>
          <cell r="Q50">
            <v>28243521.920000002</v>
          </cell>
          <cell r="R50">
            <v>27745609.390000001</v>
          </cell>
          <cell r="S50">
            <v>1.7945633235197933</v>
          </cell>
          <cell r="T50">
            <v>-83979097.340000004</v>
          </cell>
          <cell r="U50">
            <v>-107429419.55</v>
          </cell>
          <cell r="V50">
            <v>-21.828585045166051</v>
          </cell>
          <cell r="W50">
            <v>74772.280000000261</v>
          </cell>
          <cell r="X50">
            <v>-11367690.49</v>
          </cell>
          <cell r="Y50" t="str">
            <v>X</v>
          </cell>
          <cell r="Z50">
            <v>222812363.19000006</v>
          </cell>
          <cell r="AA50">
            <v>191860030.60999995</v>
          </cell>
          <cell r="AB50">
            <v>16.132767456353591</v>
          </cell>
        </row>
        <row r="51">
          <cell r="C51">
            <v>39</v>
          </cell>
          <cell r="D51" t="str">
            <v>Ergebnis vollkonsolidierte Gemeinnützige Gesellschaften</v>
          </cell>
          <cell r="E51">
            <v>0</v>
          </cell>
          <cell r="F51">
            <v>0</v>
          </cell>
          <cell r="G51" t="str">
            <v>X</v>
          </cell>
          <cell r="H51">
            <v>0</v>
          </cell>
          <cell r="I51">
            <v>0</v>
          </cell>
          <cell r="J51" t="str">
            <v>X</v>
          </cell>
          <cell r="K51">
            <v>0</v>
          </cell>
          <cell r="L51">
            <v>0</v>
          </cell>
          <cell r="M51" t="str">
            <v>X</v>
          </cell>
          <cell r="N51">
            <v>0</v>
          </cell>
          <cell r="O51">
            <v>0</v>
          </cell>
          <cell r="P51" t="str">
            <v>X</v>
          </cell>
          <cell r="Q51">
            <v>0</v>
          </cell>
          <cell r="R51">
            <v>0</v>
          </cell>
          <cell r="S51" t="str">
            <v>X</v>
          </cell>
          <cell r="T51">
            <v>0</v>
          </cell>
          <cell r="U51">
            <v>0</v>
          </cell>
          <cell r="V51" t="str">
            <v>X</v>
          </cell>
          <cell r="W51">
            <v>0</v>
          </cell>
          <cell r="X51">
            <v>0</v>
          </cell>
          <cell r="Y51" t="str">
            <v>X</v>
          </cell>
          <cell r="Z51">
            <v>0</v>
          </cell>
          <cell r="AA51">
            <v>0</v>
          </cell>
          <cell r="AB51" t="str">
            <v>X</v>
          </cell>
        </row>
        <row r="52">
          <cell r="C52">
            <v>40</v>
          </cell>
          <cell r="D52" t="str">
            <v>Wertminderungen Geschäfts- oder Firmenwerte</v>
          </cell>
          <cell r="E52">
            <v>0</v>
          </cell>
          <cell r="F52">
            <v>0</v>
          </cell>
          <cell r="G52" t="str">
            <v>X</v>
          </cell>
          <cell r="H52">
            <v>0</v>
          </cell>
          <cell r="I52">
            <v>0</v>
          </cell>
          <cell r="J52" t="str">
            <v>X</v>
          </cell>
          <cell r="K52">
            <v>0</v>
          </cell>
          <cell r="L52">
            <v>0</v>
          </cell>
          <cell r="M52" t="str">
            <v>X</v>
          </cell>
          <cell r="N52">
            <v>0</v>
          </cell>
          <cell r="O52">
            <v>0</v>
          </cell>
          <cell r="P52" t="str">
            <v>X</v>
          </cell>
          <cell r="Q52">
            <v>0</v>
          </cell>
          <cell r="R52">
            <v>0</v>
          </cell>
          <cell r="S52" t="str">
            <v>X</v>
          </cell>
          <cell r="T52">
            <v>0</v>
          </cell>
          <cell r="U52">
            <v>0</v>
          </cell>
          <cell r="V52" t="str">
            <v>X</v>
          </cell>
          <cell r="W52">
            <v>0</v>
          </cell>
          <cell r="X52">
            <v>0</v>
          </cell>
          <cell r="Y52" t="str">
            <v>X</v>
          </cell>
          <cell r="Z52">
            <v>0</v>
          </cell>
          <cell r="AA52">
            <v>0</v>
          </cell>
          <cell r="AB52" t="str">
            <v>X</v>
          </cell>
        </row>
        <row r="53">
          <cell r="C53">
            <v>41</v>
          </cell>
          <cell r="D53" t="str">
            <v>Wertminderungen Immaterielle Vermögenswerte exkl. Geschäfts- oder Firmenwerte</v>
          </cell>
          <cell r="E53">
            <v>0</v>
          </cell>
          <cell r="F53">
            <v>0</v>
          </cell>
          <cell r="G53" t="str">
            <v>X</v>
          </cell>
          <cell r="H53">
            <v>0</v>
          </cell>
          <cell r="I53">
            <v>0</v>
          </cell>
          <cell r="J53" t="str">
            <v>X</v>
          </cell>
          <cell r="K53">
            <v>0</v>
          </cell>
          <cell r="L53">
            <v>0</v>
          </cell>
          <cell r="M53" t="str">
            <v>X</v>
          </cell>
          <cell r="N53">
            <v>0</v>
          </cell>
          <cell r="O53">
            <v>0</v>
          </cell>
          <cell r="P53" t="str">
            <v>X</v>
          </cell>
          <cell r="Q53">
            <v>0</v>
          </cell>
          <cell r="R53">
            <v>0</v>
          </cell>
          <cell r="S53" t="str">
            <v>X</v>
          </cell>
          <cell r="T53">
            <v>0</v>
          </cell>
          <cell r="U53">
            <v>0</v>
          </cell>
          <cell r="V53" t="str">
            <v>X</v>
          </cell>
          <cell r="W53">
            <v>0</v>
          </cell>
          <cell r="X53">
            <v>0</v>
          </cell>
          <cell r="Y53" t="str">
            <v>X</v>
          </cell>
          <cell r="Z53">
            <v>0</v>
          </cell>
          <cell r="AA53">
            <v>0</v>
          </cell>
          <cell r="AB53" t="str">
            <v>X</v>
          </cell>
        </row>
        <row r="54">
          <cell r="C54">
            <v>42</v>
          </cell>
          <cell r="D54" t="str">
            <v>Rückführung Wertminderungen Immaterielle Vermögenswerte exkl. Geschäfts- oder Firmenwerte</v>
          </cell>
          <cell r="E54">
            <v>0</v>
          </cell>
          <cell r="F54">
            <v>0</v>
          </cell>
          <cell r="G54" t="str">
            <v>X</v>
          </cell>
          <cell r="H54">
            <v>0</v>
          </cell>
          <cell r="I54">
            <v>0</v>
          </cell>
          <cell r="J54" t="str">
            <v>X</v>
          </cell>
          <cell r="K54">
            <v>0</v>
          </cell>
          <cell r="L54">
            <v>0</v>
          </cell>
          <cell r="M54" t="str">
            <v>X</v>
          </cell>
          <cell r="N54">
            <v>0</v>
          </cell>
          <cell r="O54">
            <v>0</v>
          </cell>
          <cell r="P54" t="str">
            <v>X</v>
          </cell>
          <cell r="Q54">
            <v>0</v>
          </cell>
          <cell r="R54">
            <v>0</v>
          </cell>
          <cell r="S54" t="str">
            <v>X</v>
          </cell>
          <cell r="T54">
            <v>0</v>
          </cell>
          <cell r="U54">
            <v>0</v>
          </cell>
          <cell r="V54" t="str">
            <v>X</v>
          </cell>
          <cell r="W54">
            <v>0</v>
          </cell>
          <cell r="X54">
            <v>0</v>
          </cell>
          <cell r="Y54" t="str">
            <v>X</v>
          </cell>
          <cell r="Z54">
            <v>0</v>
          </cell>
          <cell r="AA54">
            <v>0</v>
          </cell>
          <cell r="AB54" t="str">
            <v>X</v>
          </cell>
        </row>
        <row r="55">
          <cell r="C55">
            <v>43</v>
          </cell>
          <cell r="D55" t="str">
            <v>Ergebnis vor Steuern</v>
          </cell>
          <cell r="E55">
            <v>100966541.73999999</v>
          </cell>
          <cell r="F55">
            <v>96190359.560000002</v>
          </cell>
          <cell r="G55">
            <v>4.9653439303559255</v>
          </cell>
          <cell r="H55">
            <v>54628630.200000003</v>
          </cell>
          <cell r="I55">
            <v>76046186.930000007</v>
          </cell>
          <cell r="J55">
            <v>-28.16387986647473</v>
          </cell>
          <cell r="K55">
            <v>32960695.800000001</v>
          </cell>
          <cell r="L55">
            <v>43946809.909999996</v>
          </cell>
          <cell r="M55">
            <v>-24.998661182686057</v>
          </cell>
          <cell r="N55">
            <v>89917298.590000004</v>
          </cell>
          <cell r="O55">
            <v>66728174.859999999</v>
          </cell>
          <cell r="P55">
            <v>34.751622951852454</v>
          </cell>
          <cell r="Q55">
            <v>28243521.920000002</v>
          </cell>
          <cell r="R55">
            <v>27745609.390000001</v>
          </cell>
          <cell r="S55">
            <v>1.7945633235197933</v>
          </cell>
          <cell r="T55">
            <v>-83979097.340000004</v>
          </cell>
          <cell r="U55">
            <v>-107429419.55</v>
          </cell>
          <cell r="V55">
            <v>-21.828585045166051</v>
          </cell>
          <cell r="W55">
            <v>74772.280000000261</v>
          </cell>
          <cell r="X55">
            <v>-11367690.49</v>
          </cell>
          <cell r="Y55" t="str">
            <v>X</v>
          </cell>
          <cell r="Z55">
            <v>222812363.19000006</v>
          </cell>
          <cell r="AA55">
            <v>191860030.60999995</v>
          </cell>
          <cell r="AB55">
            <v>16.132767456353591</v>
          </cell>
        </row>
        <row r="56">
          <cell r="C56">
            <v>44</v>
          </cell>
          <cell r="D56" t="str">
            <v>Steuern</v>
          </cell>
          <cell r="E56">
            <v>-26136897.260000002</v>
          </cell>
          <cell r="F56">
            <v>-22703873.239999998</v>
          </cell>
          <cell r="G56">
            <v>15.120873798536083</v>
          </cell>
          <cell r="H56">
            <v>-13343925.720000001</v>
          </cell>
          <cell r="I56">
            <v>-20536704.989999998</v>
          </cell>
          <cell r="J56">
            <v>-35.024018086165235</v>
          </cell>
          <cell r="K56">
            <v>-6794370.4500000002</v>
          </cell>
          <cell r="L56">
            <v>-9143290.5</v>
          </cell>
          <cell r="M56">
            <v>-25.690095376494927</v>
          </cell>
          <cell r="N56">
            <v>-15591987.210000001</v>
          </cell>
          <cell r="O56">
            <v>-13003776.67</v>
          </cell>
          <cell r="P56">
            <v>19.903529610525062</v>
          </cell>
          <cell r="Q56">
            <v>-9383356.6600000001</v>
          </cell>
          <cell r="R56">
            <v>-8945057.5700000003</v>
          </cell>
          <cell r="S56">
            <v>4.8999023938087305</v>
          </cell>
          <cell r="T56">
            <v>14815971.210000001</v>
          </cell>
          <cell r="U56">
            <v>25819449.98</v>
          </cell>
          <cell r="V56">
            <v>-42.617014609232193</v>
          </cell>
          <cell r="W56">
            <v>0</v>
          </cell>
          <cell r="X56">
            <v>0</v>
          </cell>
          <cell r="Y56" t="str">
            <v>X</v>
          </cell>
          <cell r="Z56">
            <v>-56434566.090000011</v>
          </cell>
          <cell r="AA56">
            <v>-48513252.989999995</v>
          </cell>
          <cell r="AB56">
            <v>16.328142542065429</v>
          </cell>
        </row>
        <row r="57">
          <cell r="C57">
            <v>45</v>
          </cell>
          <cell r="D57" t="str">
            <v>Jahresüberschuss vor Minderheiten</v>
          </cell>
          <cell r="E57">
            <v>74829644.479999989</v>
          </cell>
          <cell r="F57">
            <v>73486486.320000008</v>
          </cell>
          <cell r="G57">
            <v>1.8277621196244764</v>
          </cell>
          <cell r="H57">
            <v>41284704.480000004</v>
          </cell>
          <cell r="I57">
            <v>55509481.940000013</v>
          </cell>
          <cell r="J57">
            <v>-25.625851589419469</v>
          </cell>
          <cell r="K57">
            <v>26166325.350000001</v>
          </cell>
          <cell r="L57">
            <v>34803519.409999996</v>
          </cell>
          <cell r="M57">
            <v>-24.817013355029538</v>
          </cell>
          <cell r="N57">
            <v>74325311.379999995</v>
          </cell>
          <cell r="O57">
            <v>53724398.189999998</v>
          </cell>
          <cell r="P57">
            <v>38.345544825171359</v>
          </cell>
          <cell r="Q57">
            <v>18860165.260000002</v>
          </cell>
          <cell r="R57">
            <v>18800551.82</v>
          </cell>
          <cell r="S57">
            <v>0.31708345888328271</v>
          </cell>
          <cell r="T57">
            <v>-69163126.129999995</v>
          </cell>
          <cell r="U57">
            <v>-81609969.569999993</v>
          </cell>
          <cell r="V57">
            <v>-15.251621224198431</v>
          </cell>
          <cell r="W57">
            <v>74772.280000000261</v>
          </cell>
          <cell r="X57">
            <v>-11367690.49</v>
          </cell>
          <cell r="Y57" t="str">
            <v>X</v>
          </cell>
          <cell r="Z57">
            <v>166377797.09999999</v>
          </cell>
          <cell r="AA57">
            <v>143346777.62</v>
          </cell>
          <cell r="AB57">
            <v>16.066646116770933</v>
          </cell>
        </row>
        <row r="115">
          <cell r="C115">
            <v>1</v>
          </cell>
          <cell r="D115" t="str">
            <v>Verrechnete Prämie</v>
          </cell>
          <cell r="E115">
            <v>356197809.92000002</v>
          </cell>
          <cell r="F115">
            <v>347414622.98000002</v>
          </cell>
          <cell r="G115">
            <v>2.5281569510980706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90951133.620000005</v>
          </cell>
          <cell r="O115">
            <v>67483884.329999998</v>
          </cell>
          <cell r="P115">
            <v>34.77459770282907</v>
          </cell>
          <cell r="Q115">
            <v>32031779.449999999</v>
          </cell>
          <cell r="R115">
            <v>22197698.23</v>
          </cell>
          <cell r="S115">
            <v>44.302256558787349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479180722.99000001</v>
          </cell>
          <cell r="AA115">
            <v>437096205.54000002</v>
          </cell>
          <cell r="AB115">
            <v>9.6282047102210999</v>
          </cell>
        </row>
        <row r="117">
          <cell r="C117">
            <v>2</v>
          </cell>
          <cell r="D117" t="str">
            <v>Abgegrenzte Prämien netto</v>
          </cell>
          <cell r="E117">
            <v>341669242.03999996</v>
          </cell>
          <cell r="F117">
            <v>333249113.28999996</v>
          </cell>
          <cell r="G117">
            <v>2.5266770155432106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74957528.959999993</v>
          </cell>
          <cell r="O117">
            <v>59620532.060000002</v>
          </cell>
          <cell r="P117">
            <v>25.7243542955393</v>
          </cell>
          <cell r="Q117">
            <v>12962128.9</v>
          </cell>
          <cell r="R117">
            <v>18854360.190000001</v>
          </cell>
          <cell r="S117">
            <v>-31.251292701648559</v>
          </cell>
          <cell r="T117">
            <v>0</v>
          </cell>
          <cell r="U117">
            <v>0</v>
          </cell>
          <cell r="V117" t="str">
            <v>X</v>
          </cell>
          <cell r="W117">
            <v>21556710.469999999</v>
          </cell>
          <cell r="X117">
            <v>13400667.280000001</v>
          </cell>
          <cell r="Y117">
            <v>60.862963161338904</v>
          </cell>
          <cell r="Z117">
            <v>451145610.36999989</v>
          </cell>
          <cell r="AA117">
            <v>425124672.81999993</v>
          </cell>
          <cell r="AB117">
            <v>6.120778024336726</v>
          </cell>
        </row>
        <row r="118">
          <cell r="C118">
            <v>3</v>
          </cell>
          <cell r="D118" t="str">
            <v>Finanzergebnis exklusive at equity bewerteter Unternehmen</v>
          </cell>
          <cell r="E118">
            <v>13405467.300000001</v>
          </cell>
          <cell r="F118">
            <v>23376354.100000001</v>
          </cell>
          <cell r="G118">
            <v>-42.653729308455333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37860.730000000003</v>
          </cell>
          <cell r="O118">
            <v>18485.16</v>
          </cell>
          <cell r="P118">
            <v>104.81689095469018</v>
          </cell>
          <cell r="Q118">
            <v>677403.23</v>
          </cell>
          <cell r="R118">
            <v>360897.35</v>
          </cell>
          <cell r="S118">
            <v>87.699696326393095</v>
          </cell>
          <cell r="T118">
            <v>0</v>
          </cell>
          <cell r="U118">
            <v>0</v>
          </cell>
          <cell r="V118" t="str">
            <v>X</v>
          </cell>
          <cell r="W118">
            <v>370943.8</v>
          </cell>
          <cell r="X118">
            <v>346968.52</v>
          </cell>
          <cell r="Y118">
            <v>6.909929465647191</v>
          </cell>
          <cell r="Z118">
            <v>14491675.060000002</v>
          </cell>
          <cell r="AA118">
            <v>24102705.130000003</v>
          </cell>
          <cell r="AB118">
            <v>-39.875316974431243</v>
          </cell>
        </row>
        <row r="119">
          <cell r="C119">
            <v>4</v>
          </cell>
          <cell r="D119" t="str">
            <v>Erträge aus der Kapitalveranlagung</v>
          </cell>
          <cell r="E119">
            <v>64903617.859999999</v>
          </cell>
          <cell r="F119">
            <v>32620461.300000001</v>
          </cell>
          <cell r="G119">
            <v>98.965971888325186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83686.73</v>
          </cell>
          <cell r="O119">
            <v>106877.74</v>
          </cell>
          <cell r="P119">
            <v>-21.698634346122969</v>
          </cell>
          <cell r="Q119">
            <v>901120.67</v>
          </cell>
          <cell r="R119">
            <v>534105.02</v>
          </cell>
          <cell r="S119">
            <v>68.716008323606474</v>
          </cell>
          <cell r="T119">
            <v>0</v>
          </cell>
          <cell r="U119">
            <v>0</v>
          </cell>
          <cell r="V119" t="str">
            <v>X</v>
          </cell>
          <cell r="W119">
            <v>-254255.58</v>
          </cell>
          <cell r="X119">
            <v>-293289.46000000002</v>
          </cell>
          <cell r="Y119">
            <v>-13.308995147660617</v>
          </cell>
          <cell r="Z119">
            <v>65634169.68</v>
          </cell>
          <cell r="AA119">
            <v>32968154.599999998</v>
          </cell>
          <cell r="AB119">
            <v>99.083541303218723</v>
          </cell>
        </row>
        <row r="120">
          <cell r="C120">
            <v>5</v>
          </cell>
          <cell r="D120" t="str">
            <v>Laufende Erträge</v>
          </cell>
          <cell r="E120">
            <v>32468681.399999999</v>
          </cell>
          <cell r="F120">
            <v>32485298.27</v>
          </cell>
          <cell r="G120">
            <v>-5.1151969921570117E-2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41763.589999999997</v>
          </cell>
          <cell r="O120">
            <v>44848.42</v>
          </cell>
          <cell r="P120">
            <v>-6.8783471078802787</v>
          </cell>
          <cell r="Q120">
            <v>822076.87</v>
          </cell>
          <cell r="R120">
            <v>534105.02</v>
          </cell>
          <cell r="S120">
            <v>53.916709114623188</v>
          </cell>
          <cell r="T120">
            <v>0</v>
          </cell>
          <cell r="U120">
            <v>0</v>
          </cell>
          <cell r="V120" t="str">
            <v>X</v>
          </cell>
          <cell r="W120">
            <v>-254255.58</v>
          </cell>
          <cell r="X120">
            <v>-293289.46000000002</v>
          </cell>
          <cell r="Y120">
            <v>-13.308995147660617</v>
          </cell>
          <cell r="Z120">
            <v>33078266.280000001</v>
          </cell>
          <cell r="AA120">
            <v>32770962.25</v>
          </cell>
          <cell r="AB120">
            <v>0.93773270267643039</v>
          </cell>
        </row>
        <row r="121">
          <cell r="C121">
            <v>6</v>
          </cell>
          <cell r="D121" t="str">
            <v>Erträge aus Zuschreibungen</v>
          </cell>
          <cell r="E121">
            <v>0</v>
          </cell>
          <cell r="F121">
            <v>0</v>
          </cell>
          <cell r="G121" t="str">
            <v>X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0</v>
          </cell>
          <cell r="AA121">
            <v>0</v>
          </cell>
          <cell r="AB121" t="str">
            <v>X</v>
          </cell>
        </row>
        <row r="122">
          <cell r="C122">
            <v>7</v>
          </cell>
          <cell r="D122" t="str">
            <v>Gewinne aus Abgang von Kapitalanlagen</v>
          </cell>
          <cell r="E122">
            <v>30877904.609999999</v>
          </cell>
          <cell r="F122">
            <v>20974.83</v>
          </cell>
          <cell r="G122">
            <v>147114.08759927971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33169.300000000003</v>
          </cell>
          <cell r="O122">
            <v>61080.88</v>
          </cell>
          <cell r="P122">
            <v>-45.696099990700844</v>
          </cell>
          <cell r="Q122">
            <v>79043.8</v>
          </cell>
          <cell r="R122">
            <v>0</v>
          </cell>
          <cell r="S122" t="str">
            <v>X</v>
          </cell>
          <cell r="T122">
            <v>0</v>
          </cell>
          <cell r="U122">
            <v>0</v>
          </cell>
          <cell r="V122" t="str">
            <v>X</v>
          </cell>
          <cell r="W122">
            <v>0</v>
          </cell>
          <cell r="X122">
            <v>0</v>
          </cell>
          <cell r="Y122" t="str">
            <v>X</v>
          </cell>
          <cell r="Z122">
            <v>30990117.710000001</v>
          </cell>
          <cell r="AA122">
            <v>82055.709999999992</v>
          </cell>
          <cell r="AB122">
            <v>37667.167830246064</v>
          </cell>
        </row>
        <row r="123">
          <cell r="C123">
            <v>8</v>
          </cell>
          <cell r="D123" t="str">
            <v>Sonstige Erträge</v>
          </cell>
          <cell r="E123">
            <v>1557031.85</v>
          </cell>
          <cell r="F123">
            <v>114188.2</v>
          </cell>
          <cell r="G123">
            <v>1263.5663317225424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8753.84</v>
          </cell>
          <cell r="O123">
            <v>948.44</v>
          </cell>
          <cell r="P123">
            <v>822.97246003964392</v>
          </cell>
          <cell r="Q123">
            <v>0</v>
          </cell>
          <cell r="R123">
            <v>0</v>
          </cell>
          <cell r="S123" t="str">
            <v>X</v>
          </cell>
          <cell r="T123">
            <v>0</v>
          </cell>
          <cell r="U123">
            <v>0</v>
          </cell>
          <cell r="V123" t="str">
            <v>X</v>
          </cell>
          <cell r="W123">
            <v>0</v>
          </cell>
          <cell r="X123">
            <v>0</v>
          </cell>
          <cell r="Y123" t="str">
            <v>X</v>
          </cell>
          <cell r="Z123">
            <v>1565785.6900000002</v>
          </cell>
          <cell r="AA123">
            <v>115136.64</v>
          </cell>
          <cell r="AB123">
            <v>1259.9369323266687</v>
          </cell>
        </row>
        <row r="124">
          <cell r="C124">
            <v>9</v>
          </cell>
          <cell r="D124" t="str">
            <v>Aufwendungen aus der Kapitalveranlagung und Zinsaufwendungen</v>
          </cell>
          <cell r="E124">
            <v>-51498150.560000002</v>
          </cell>
          <cell r="F124">
            <v>-9244107.1999999993</v>
          </cell>
          <cell r="G124">
            <v>457.09166332471784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-45826</v>
          </cell>
          <cell r="O124">
            <v>-88392.58</v>
          </cell>
          <cell r="P124">
            <v>-48.156281896059603</v>
          </cell>
          <cell r="Q124">
            <v>-223717.44</v>
          </cell>
          <cell r="R124">
            <v>-173207.67</v>
          </cell>
          <cell r="S124">
            <v>29.161393372475942</v>
          </cell>
          <cell r="T124">
            <v>0</v>
          </cell>
          <cell r="U124">
            <v>0</v>
          </cell>
          <cell r="V124" t="str">
            <v>X</v>
          </cell>
          <cell r="W124">
            <v>625199.38</v>
          </cell>
          <cell r="X124">
            <v>640257.98</v>
          </cell>
          <cell r="Y124">
            <v>-2.3519581903531983</v>
          </cell>
          <cell r="Z124">
            <v>-51142494.619999997</v>
          </cell>
          <cell r="AA124">
            <v>-8865449.4699999988</v>
          </cell>
          <cell r="AB124">
            <v>476.87424414365313</v>
          </cell>
        </row>
        <row r="125">
          <cell r="C125">
            <v>10</v>
          </cell>
          <cell r="D125" t="str">
            <v>Abschreibungen von Kapitalanlagen</v>
          </cell>
          <cell r="E125">
            <v>-35421054.700000003</v>
          </cell>
          <cell r="F125">
            <v>-5757028.8700000001</v>
          </cell>
          <cell r="G125">
            <v>515.2662336744545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-35422.949999999997</v>
          </cell>
          <cell r="O125">
            <v>-43623.31</v>
          </cell>
          <cell r="P125">
            <v>-18.798115044456743</v>
          </cell>
          <cell r="Q125">
            <v>-13511.42</v>
          </cell>
          <cell r="R125">
            <v>-13702.07</v>
          </cell>
          <cell r="S125">
            <v>-1.391395606649215</v>
          </cell>
          <cell r="T125">
            <v>0</v>
          </cell>
          <cell r="U125">
            <v>0</v>
          </cell>
          <cell r="V125" t="str">
            <v>X</v>
          </cell>
          <cell r="W125">
            <v>0</v>
          </cell>
          <cell r="X125">
            <v>0</v>
          </cell>
          <cell r="Y125" t="str">
            <v>X</v>
          </cell>
          <cell r="Z125">
            <v>-35469989.070000008</v>
          </cell>
          <cell r="AA125">
            <v>-5814354.25</v>
          </cell>
          <cell r="AB125">
            <v>510.04176121535778</v>
          </cell>
        </row>
        <row r="126">
          <cell r="C126">
            <v>50</v>
          </cell>
          <cell r="D126" t="str">
            <v>davon Wertminderungen von Kapitalanlagen</v>
          </cell>
          <cell r="E126">
            <v>-29671960.170000002</v>
          </cell>
          <cell r="F126">
            <v>0</v>
          </cell>
          <cell r="G126" t="str">
            <v>X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-4.8499999999999996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-29671960.170000002</v>
          </cell>
          <cell r="AA126">
            <v>-4.8499999999999996</v>
          </cell>
          <cell r="AB126">
            <v>611792893.19587636</v>
          </cell>
        </row>
        <row r="127">
          <cell r="C127">
            <v>11</v>
          </cell>
          <cell r="D127" t="str">
            <v>Währungsänderungen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31339.73</v>
          </cell>
          <cell r="O127">
            <v>24703.65</v>
          </cell>
          <cell r="P127">
            <v>26.862751050958057</v>
          </cell>
          <cell r="Q127">
            <v>-138573.92000000001</v>
          </cell>
          <cell r="R127">
            <v>-89658.09</v>
          </cell>
          <cell r="S127">
            <v>54.558188781402791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-107234.19000000002</v>
          </cell>
          <cell r="AA127">
            <v>-64954.439999999995</v>
          </cell>
          <cell r="AB127">
            <v>65.091393290435605</v>
          </cell>
        </row>
        <row r="128">
          <cell r="C128">
            <v>12</v>
          </cell>
          <cell r="D128" t="str">
            <v>Verluste aus Abgang von Kapitalanlagen</v>
          </cell>
          <cell r="E128">
            <v>-13525.11</v>
          </cell>
          <cell r="F128">
            <v>0</v>
          </cell>
          <cell r="G128" t="str">
            <v>X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-24525.16</v>
          </cell>
          <cell r="P128" t="str">
            <v>X</v>
          </cell>
          <cell r="Q128">
            <v>-45859.09</v>
          </cell>
          <cell r="R128">
            <v>0</v>
          </cell>
          <cell r="S128" t="str">
            <v>X</v>
          </cell>
          <cell r="T128">
            <v>0</v>
          </cell>
          <cell r="U128">
            <v>0</v>
          </cell>
          <cell r="V128" t="str">
            <v>X</v>
          </cell>
          <cell r="W128">
            <v>0</v>
          </cell>
          <cell r="X128">
            <v>0</v>
          </cell>
          <cell r="Y128" t="str">
            <v>X</v>
          </cell>
          <cell r="Z128">
            <v>-59384.2</v>
          </cell>
          <cell r="AA128">
            <v>-24525.16</v>
          </cell>
          <cell r="AB128">
            <v>142.13583112199876</v>
          </cell>
        </row>
        <row r="129">
          <cell r="C129">
            <v>13</v>
          </cell>
          <cell r="D129" t="str">
            <v>Zinsaufwendungen</v>
          </cell>
          <cell r="E129">
            <v>-1442575.61</v>
          </cell>
          <cell r="F129">
            <v>-1555730.24</v>
          </cell>
          <cell r="G129">
            <v>-7.2734094311877495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-2171.84</v>
          </cell>
          <cell r="O129">
            <v>-3215.61</v>
          </cell>
          <cell r="P129">
            <v>-32.459471142333797</v>
          </cell>
          <cell r="Q129">
            <v>-25773.01</v>
          </cell>
          <cell r="R129">
            <v>-43094.9</v>
          </cell>
          <cell r="S129">
            <v>-40.194756224054359</v>
          </cell>
          <cell r="T129">
            <v>0</v>
          </cell>
          <cell r="U129">
            <v>0</v>
          </cell>
          <cell r="V129" t="str">
            <v>X</v>
          </cell>
          <cell r="W129">
            <v>625199.38</v>
          </cell>
          <cell r="X129">
            <v>640257.98</v>
          </cell>
          <cell r="Y129">
            <v>-2.3519581903531983</v>
          </cell>
          <cell r="Z129">
            <v>-845321.08000000019</v>
          </cell>
          <cell r="AA129">
            <v>-961782.77</v>
          </cell>
          <cell r="AB129">
            <v>-12.108939111063489</v>
          </cell>
        </row>
        <row r="130">
          <cell r="C130">
            <v>14</v>
          </cell>
          <cell r="D130" t="str">
            <v>Übrige Aufwendungen</v>
          </cell>
          <cell r="E130">
            <v>-14620995.140000001</v>
          </cell>
          <cell r="F130">
            <v>-1931348.09</v>
          </cell>
          <cell r="G130">
            <v>657.03573145118548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-39570.94</v>
          </cell>
          <cell r="O130">
            <v>-41732.15</v>
          </cell>
          <cell r="P130">
            <v>-5.1787650528429481</v>
          </cell>
          <cell r="Q130">
            <v>0</v>
          </cell>
          <cell r="R130">
            <v>-26752.61</v>
          </cell>
          <cell r="S130" t="str">
            <v>X</v>
          </cell>
          <cell r="T130">
            <v>0</v>
          </cell>
          <cell r="U130">
            <v>0</v>
          </cell>
          <cell r="V130" t="str">
            <v>X</v>
          </cell>
          <cell r="W130">
            <v>0</v>
          </cell>
          <cell r="X130">
            <v>0</v>
          </cell>
          <cell r="Y130" t="str">
            <v>X</v>
          </cell>
          <cell r="Z130">
            <v>-14660566.08</v>
          </cell>
          <cell r="AA130">
            <v>-1999832.85</v>
          </cell>
          <cell r="AB130">
            <v>633.08957196097663</v>
          </cell>
        </row>
        <row r="131">
          <cell r="C131">
            <v>15</v>
          </cell>
          <cell r="D131" t="str">
            <v>Ergebnis aus Anteilen an at equity bewerteten Unternehmen</v>
          </cell>
          <cell r="E131">
            <v>0</v>
          </cell>
          <cell r="F131">
            <v>0</v>
          </cell>
          <cell r="G131" t="str">
            <v>X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0</v>
          </cell>
          <cell r="U131">
            <v>0</v>
          </cell>
          <cell r="V131" t="str">
            <v>X</v>
          </cell>
          <cell r="W131">
            <v>0</v>
          </cell>
          <cell r="X131">
            <v>0</v>
          </cell>
          <cell r="Y131" t="str">
            <v>X</v>
          </cell>
          <cell r="Z131">
            <v>0</v>
          </cell>
          <cell r="AA131">
            <v>0</v>
          </cell>
          <cell r="AB131" t="str">
            <v>X</v>
          </cell>
        </row>
        <row r="132">
          <cell r="C132">
            <v>16</v>
          </cell>
          <cell r="D132" t="str">
            <v>Sonstige Erträge</v>
          </cell>
          <cell r="E132">
            <v>57557.78</v>
          </cell>
          <cell r="F132">
            <v>35963.019999999997</v>
          </cell>
          <cell r="G132">
            <v>60.04712618684416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308517.26</v>
          </cell>
          <cell r="O132">
            <v>227882.73</v>
          </cell>
          <cell r="P132">
            <v>35.384221524816731</v>
          </cell>
          <cell r="Q132">
            <v>219.66</v>
          </cell>
          <cell r="R132">
            <v>518730.36</v>
          </cell>
          <cell r="S132">
            <v>-99.957654300396072</v>
          </cell>
          <cell r="T132">
            <v>0</v>
          </cell>
          <cell r="U132">
            <v>0</v>
          </cell>
          <cell r="V132" t="str">
            <v>X</v>
          </cell>
          <cell r="W132">
            <v>0</v>
          </cell>
          <cell r="X132">
            <v>0</v>
          </cell>
          <cell r="Y132" t="str">
            <v>X</v>
          </cell>
          <cell r="Z132">
            <v>366294.7</v>
          </cell>
          <cell r="AA132">
            <v>782576.11</v>
          </cell>
          <cell r="AB132">
            <v>-53.193728339087684</v>
          </cell>
        </row>
        <row r="133">
          <cell r="C133">
            <v>17</v>
          </cell>
          <cell r="D133" t="str">
            <v xml:space="preserve">    sonstige versicherungstechnische Erträge</v>
          </cell>
          <cell r="E133">
            <v>27080.76</v>
          </cell>
          <cell r="F133">
            <v>35963.019999999997</v>
          </cell>
          <cell r="G133">
            <v>-24.698315102569246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156446.84</v>
          </cell>
          <cell r="O133">
            <v>162617.38</v>
          </cell>
          <cell r="P133">
            <v>-3.7945144608774295</v>
          </cell>
          <cell r="Q133">
            <v>219.66</v>
          </cell>
          <cell r="R133">
            <v>497535.74</v>
          </cell>
          <cell r="S133">
            <v>-99.955850407852111</v>
          </cell>
          <cell r="T133">
            <v>0</v>
          </cell>
          <cell r="U133">
            <v>0</v>
          </cell>
          <cell r="V133" t="str">
            <v>X</v>
          </cell>
          <cell r="W133">
            <v>0</v>
          </cell>
          <cell r="X133">
            <v>0</v>
          </cell>
          <cell r="Y133" t="str">
            <v>X</v>
          </cell>
          <cell r="Z133">
            <v>183747.26</v>
          </cell>
          <cell r="AA133">
            <v>696116.14</v>
          </cell>
          <cell r="AB133">
            <v>-73.603936262704678</v>
          </cell>
        </row>
        <row r="134">
          <cell r="C134">
            <v>18</v>
          </cell>
          <cell r="D134" t="str">
            <v xml:space="preserve">    sonstige nicht versicherungstechnische Erträge</v>
          </cell>
          <cell r="E134">
            <v>30477.02</v>
          </cell>
          <cell r="F134">
            <v>0</v>
          </cell>
          <cell r="G134" t="str">
            <v>X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152070.42000000001</v>
          </cell>
          <cell r="O134">
            <v>65265.35</v>
          </cell>
          <cell r="P134">
            <v>133.003301139119</v>
          </cell>
          <cell r="Q134">
            <v>0</v>
          </cell>
          <cell r="R134">
            <v>21194.62</v>
          </cell>
          <cell r="S134" t="str">
            <v>X</v>
          </cell>
          <cell r="T134">
            <v>0</v>
          </cell>
          <cell r="U134">
            <v>0</v>
          </cell>
          <cell r="V134" t="str">
            <v>X</v>
          </cell>
          <cell r="W134">
            <v>0</v>
          </cell>
          <cell r="X134">
            <v>0</v>
          </cell>
          <cell r="Y134" t="str">
            <v>X</v>
          </cell>
          <cell r="Z134">
            <v>182547.44</v>
          </cell>
          <cell r="AA134">
            <v>86459.97</v>
          </cell>
          <cell r="AB134">
            <v>111.13521089586315</v>
          </cell>
        </row>
        <row r="135">
          <cell r="C135">
            <v>19</v>
          </cell>
          <cell r="D135" t="str">
            <v>Aufwendungen für Versicherungsfälle</v>
          </cell>
          <cell r="E135">
            <v>-295590418.10000002</v>
          </cell>
          <cell r="F135">
            <v>-278829741.24000001</v>
          </cell>
          <cell r="G135">
            <v>6.0110793007455587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-58095157.740000002</v>
          </cell>
          <cell r="O135">
            <v>-44764578.43</v>
          </cell>
          <cell r="P135">
            <v>29.779302693189692</v>
          </cell>
          <cell r="Q135">
            <v>-11259985.689999999</v>
          </cell>
          <cell r="R135">
            <v>-15993695.51</v>
          </cell>
          <cell r="S135">
            <v>-29.597348636781696</v>
          </cell>
          <cell r="T135">
            <v>0</v>
          </cell>
          <cell r="U135">
            <v>0</v>
          </cell>
          <cell r="V135" t="str">
            <v>X</v>
          </cell>
          <cell r="W135">
            <v>-11878698.390000001</v>
          </cell>
          <cell r="X135">
            <v>-152848.73000000001</v>
          </cell>
          <cell r="Y135">
            <v>7671.5388214216755</v>
          </cell>
          <cell r="Z135">
            <v>-376824259.92000002</v>
          </cell>
          <cell r="AA135">
            <v>-339740863.91000003</v>
          </cell>
          <cell r="AB135">
            <v>10.915200362775224</v>
          </cell>
        </row>
        <row r="136">
          <cell r="C136">
            <v>20</v>
          </cell>
          <cell r="D136" t="str">
            <v>Aufwendungen für Versicherungsfälle</v>
          </cell>
          <cell r="E136">
            <v>-199800366.30000001</v>
          </cell>
          <cell r="F136">
            <v>-181581903.72999999</v>
          </cell>
          <cell r="G136">
            <v>10.03319284342874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-59026269.109999999</v>
          </cell>
          <cell r="O136">
            <v>-44998265.420000002</v>
          </cell>
          <cell r="P136">
            <v>31.174543194202965</v>
          </cell>
          <cell r="Q136">
            <v>-10994360.32</v>
          </cell>
          <cell r="R136">
            <v>-15621358.75</v>
          </cell>
          <cell r="S136">
            <v>-29.619692525146057</v>
          </cell>
          <cell r="T136">
            <v>0</v>
          </cell>
          <cell r="U136">
            <v>0</v>
          </cell>
          <cell r="V136" t="str">
            <v>X</v>
          </cell>
          <cell r="W136">
            <v>-12326765.01</v>
          </cell>
          <cell r="X136">
            <v>-59531.11</v>
          </cell>
          <cell r="Y136">
            <v>20606.425615111159</v>
          </cell>
          <cell r="Z136">
            <v>-282147760.74000001</v>
          </cell>
          <cell r="AA136">
            <v>-242261059.00999999</v>
          </cell>
          <cell r="AB136">
            <v>16.464347135687873</v>
          </cell>
        </row>
        <row r="137">
          <cell r="C137">
            <v>21</v>
          </cell>
          <cell r="D137" t="str">
            <v>Veränd. der RST für noch nicht abgew. Versicherungsfälle</v>
          </cell>
          <cell r="E137">
            <v>-17315364</v>
          </cell>
          <cell r="F137">
            <v>-23934770</v>
          </cell>
          <cell r="G137">
            <v>-27.656025104899694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-437288.17</v>
          </cell>
          <cell r="O137">
            <v>-734797.31</v>
          </cell>
          <cell r="P137">
            <v>-40.488599502358014</v>
          </cell>
          <cell r="Q137">
            <v>-265625.37</v>
          </cell>
          <cell r="R137">
            <v>-372336.76</v>
          </cell>
          <cell r="S137">
            <v>-28.659912601699599</v>
          </cell>
          <cell r="T137">
            <v>0</v>
          </cell>
          <cell r="U137">
            <v>0</v>
          </cell>
          <cell r="V137" t="str">
            <v>X</v>
          </cell>
          <cell r="W137">
            <v>448066.62</v>
          </cell>
          <cell r="X137">
            <v>-93317.62</v>
          </cell>
          <cell r="Y137" t="str">
            <v>X</v>
          </cell>
          <cell r="Z137">
            <v>-17570210.920000002</v>
          </cell>
          <cell r="AA137">
            <v>-25135221.690000001</v>
          </cell>
          <cell r="AB137">
            <v>-30.097251034032947</v>
          </cell>
        </row>
        <row r="138">
          <cell r="C138">
            <v>22</v>
          </cell>
          <cell r="D138" t="str">
            <v>Veränderung der Deckungsrückstellung</v>
          </cell>
          <cell r="E138">
            <v>-65660956.210000001</v>
          </cell>
          <cell r="F138">
            <v>-60744033.850000001</v>
          </cell>
          <cell r="G138">
            <v>8.0944943039866999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1134782.1000000001</v>
          </cell>
          <cell r="O138">
            <v>827697.78</v>
          </cell>
          <cell r="P138">
            <v>37.101020133218185</v>
          </cell>
          <cell r="Q138">
            <v>0</v>
          </cell>
          <cell r="R138">
            <v>0</v>
          </cell>
          <cell r="S138" t="str">
            <v>X</v>
          </cell>
          <cell r="T138">
            <v>0</v>
          </cell>
          <cell r="U138">
            <v>0</v>
          </cell>
          <cell r="V138" t="str">
            <v>X</v>
          </cell>
          <cell r="W138">
            <v>0</v>
          </cell>
          <cell r="X138">
            <v>0</v>
          </cell>
          <cell r="Y138" t="str">
            <v>X</v>
          </cell>
          <cell r="Z138">
            <v>-64526174.109999999</v>
          </cell>
          <cell r="AA138">
            <v>-59916336.07</v>
          </cell>
          <cell r="AB138">
            <v>7.6937916140505491</v>
          </cell>
        </row>
        <row r="139">
          <cell r="C139">
            <v>23</v>
          </cell>
          <cell r="D139" t="str">
            <v>Aufw.f.d. Prämienrückerstattung</v>
          </cell>
          <cell r="E139">
            <v>-12813731.59</v>
          </cell>
          <cell r="F139">
            <v>-12569033.66</v>
          </cell>
          <cell r="G139">
            <v>1.9468316866612545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-39426.01</v>
          </cell>
          <cell r="O139">
            <v>-96629.25</v>
          </cell>
          <cell r="P139">
            <v>-59.198679488871122</v>
          </cell>
          <cell r="Q139">
            <v>0</v>
          </cell>
          <cell r="R139">
            <v>0</v>
          </cell>
          <cell r="S139" t="str">
            <v>X</v>
          </cell>
          <cell r="T139">
            <v>0</v>
          </cell>
          <cell r="U139">
            <v>0</v>
          </cell>
          <cell r="V139" t="str">
            <v>X</v>
          </cell>
          <cell r="W139">
            <v>0</v>
          </cell>
          <cell r="X139">
            <v>0</v>
          </cell>
          <cell r="Y139" t="str">
            <v>X</v>
          </cell>
          <cell r="Z139">
            <v>-12853157.6</v>
          </cell>
          <cell r="AA139">
            <v>-12665662.91</v>
          </cell>
          <cell r="AB139">
            <v>1.4803385447118345</v>
          </cell>
        </row>
        <row r="140">
          <cell r="C140">
            <v>24</v>
          </cell>
          <cell r="D140" t="str">
            <v>Veränd. sonst.vers.techn. Rückstellungen</v>
          </cell>
          <cell r="E140">
            <v>0</v>
          </cell>
          <cell r="F140">
            <v>0</v>
          </cell>
          <cell r="G140" t="str">
            <v>X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273043.45</v>
          </cell>
          <cell r="O140">
            <v>237415.77</v>
          </cell>
          <cell r="P140">
            <v>15.006450498212498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273043.45</v>
          </cell>
          <cell r="AA140">
            <v>237415.77</v>
          </cell>
          <cell r="AB140">
            <v>15.006450498212498</v>
          </cell>
        </row>
        <row r="141">
          <cell r="C141">
            <v>25</v>
          </cell>
          <cell r="D141" t="str">
            <v>Aufwendungen für Versicherungsabschluss und -verwaltung</v>
          </cell>
          <cell r="E141">
            <v>-47691568.579999998</v>
          </cell>
          <cell r="F141">
            <v>-50731425.469999999</v>
          </cell>
          <cell r="G141">
            <v>-5.9920588901993703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-14951655.119999999</v>
          </cell>
          <cell r="O141">
            <v>-12358168.99</v>
          </cell>
          <cell r="P141">
            <v>20.98600635821213</v>
          </cell>
          <cell r="Q141">
            <v>-2539589.19</v>
          </cell>
          <cell r="R141">
            <v>-3594944.32</v>
          </cell>
          <cell r="S141">
            <v>-29.356647448714867</v>
          </cell>
          <cell r="T141">
            <v>0</v>
          </cell>
          <cell r="U141">
            <v>0</v>
          </cell>
          <cell r="V141" t="str">
            <v>X</v>
          </cell>
          <cell r="W141">
            <v>-7157945.7300000004</v>
          </cell>
          <cell r="X141">
            <v>0</v>
          </cell>
          <cell r="Y141" t="str">
            <v>X</v>
          </cell>
          <cell r="Z141">
            <v>-72340758.61999999</v>
          </cell>
          <cell r="AA141">
            <v>-66684538.780000001</v>
          </cell>
          <cell r="AB141">
            <v>8.4820558760412279</v>
          </cell>
        </row>
        <row r="142">
          <cell r="C142">
            <v>26</v>
          </cell>
          <cell r="D142" t="str">
            <v>Aufwendungen f.d. Versicherungsabschluss</v>
          </cell>
          <cell r="E142">
            <v>-32420618.469999999</v>
          </cell>
          <cell r="F142">
            <v>-36151715.490000002</v>
          </cell>
          <cell r="G142">
            <v>-10.320663817549869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-11811494.85</v>
          </cell>
          <cell r="O142">
            <v>-9342762.1099999994</v>
          </cell>
          <cell r="P142">
            <v>26.424013701018879</v>
          </cell>
          <cell r="Q142">
            <v>-3866963.04</v>
          </cell>
          <cell r="R142">
            <v>-2757354.84</v>
          </cell>
          <cell r="S142">
            <v>40.241763007912333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-48099076.359999999</v>
          </cell>
          <cell r="AA142">
            <v>-48251832.439999998</v>
          </cell>
          <cell r="AB142">
            <v>-0.31658088879825685</v>
          </cell>
        </row>
        <row r="143">
          <cell r="C143">
            <v>27</v>
          </cell>
          <cell r="D143" t="str">
            <v>Provisionen</v>
          </cell>
          <cell r="E143">
            <v>-8541575.7599999998</v>
          </cell>
          <cell r="F143">
            <v>-9803780.0500000007</v>
          </cell>
          <cell r="G143">
            <v>-12.874669602568256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-9361364.75</v>
          </cell>
          <cell r="O143">
            <v>-7171537.1600000001</v>
          </cell>
          <cell r="P143">
            <v>30.534982126481779</v>
          </cell>
          <cell r="Q143">
            <v>-1432855.72</v>
          </cell>
          <cell r="R143">
            <v>-1155113.48</v>
          </cell>
          <cell r="S143">
            <v>24.044584779670309</v>
          </cell>
          <cell r="T143">
            <v>0</v>
          </cell>
          <cell r="U143">
            <v>0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-19335796.229999997</v>
          </cell>
          <cell r="AA143">
            <v>-18130430.690000001</v>
          </cell>
          <cell r="AB143">
            <v>6.6483006422170865</v>
          </cell>
        </row>
        <row r="144">
          <cell r="C144">
            <v>28</v>
          </cell>
          <cell r="D144" t="str">
            <v>Sonstige Aufwendungen Vers.abschluss</v>
          </cell>
          <cell r="E144">
            <v>-23879042.710000001</v>
          </cell>
          <cell r="F144">
            <v>-26347935.440000001</v>
          </cell>
          <cell r="G144">
            <v>-9.3703460585069624</v>
          </cell>
          <cell r="H144">
            <v>0</v>
          </cell>
          <cell r="I144">
            <v>0</v>
          </cell>
          <cell r="J144" t="str">
            <v>X</v>
          </cell>
          <cell r="K144">
            <v>0</v>
          </cell>
          <cell r="L144">
            <v>0</v>
          </cell>
          <cell r="M144" t="str">
            <v>X</v>
          </cell>
          <cell r="N144">
            <v>-2450130.1</v>
          </cell>
          <cell r="O144">
            <v>-2171224.9500000002</v>
          </cell>
          <cell r="P144">
            <v>12.845520681769983</v>
          </cell>
          <cell r="Q144">
            <v>-2434107.3199999998</v>
          </cell>
          <cell r="R144">
            <v>-1602241.36</v>
          </cell>
          <cell r="S144">
            <v>51.918891920253493</v>
          </cell>
          <cell r="T144">
            <v>0</v>
          </cell>
          <cell r="U144">
            <v>0</v>
          </cell>
          <cell r="V144" t="str">
            <v>X</v>
          </cell>
          <cell r="W144">
            <v>0</v>
          </cell>
          <cell r="X144">
            <v>0</v>
          </cell>
          <cell r="Y144" t="str">
            <v>X</v>
          </cell>
          <cell r="Z144">
            <v>-28763280.130000003</v>
          </cell>
          <cell r="AA144">
            <v>-30121401.75</v>
          </cell>
          <cell r="AB144">
            <v>-4.5088260874180497</v>
          </cell>
        </row>
        <row r="145">
          <cell r="C145">
            <v>29</v>
          </cell>
          <cell r="D145" t="str">
            <v>Anteilige Personalaufwendungen</v>
          </cell>
          <cell r="E145">
            <v>-15236777.390000001</v>
          </cell>
          <cell r="F145">
            <v>-16316462.42</v>
          </cell>
          <cell r="G145">
            <v>-6.6171514523673309</v>
          </cell>
          <cell r="H145">
            <v>0</v>
          </cell>
          <cell r="I145">
            <v>0</v>
          </cell>
          <cell r="J145" t="str">
            <v>X</v>
          </cell>
          <cell r="K145">
            <v>0</v>
          </cell>
          <cell r="L145">
            <v>0</v>
          </cell>
          <cell r="M145" t="str">
            <v>X</v>
          </cell>
          <cell r="N145">
            <v>-1836405.12</v>
          </cell>
          <cell r="O145">
            <v>-1746996.46</v>
          </cell>
          <cell r="P145">
            <v>5.1178500957008266</v>
          </cell>
          <cell r="Q145">
            <v>-1629739.29</v>
          </cell>
          <cell r="R145">
            <v>-1041371.62</v>
          </cell>
          <cell r="S145">
            <v>56.499299452773656</v>
          </cell>
          <cell r="T145">
            <v>0</v>
          </cell>
          <cell r="U145">
            <v>0</v>
          </cell>
          <cell r="V145" t="str">
            <v>X</v>
          </cell>
          <cell r="W145">
            <v>0</v>
          </cell>
          <cell r="X145">
            <v>0</v>
          </cell>
          <cell r="Y145" t="str">
            <v>X</v>
          </cell>
          <cell r="Z145">
            <v>-18702921.800000001</v>
          </cell>
          <cell r="AA145">
            <v>-19104830.5</v>
          </cell>
          <cell r="AB145">
            <v>-2.103701993064</v>
          </cell>
        </row>
        <row r="146">
          <cell r="C146">
            <v>30</v>
          </cell>
          <cell r="D146" t="str">
            <v>Anteilige Sachaufwendungen</v>
          </cell>
          <cell r="E146">
            <v>-8642265.3200000003</v>
          </cell>
          <cell r="F146">
            <v>-10031473.02</v>
          </cell>
          <cell r="G146">
            <v>-13.848491614644242</v>
          </cell>
          <cell r="H146">
            <v>0</v>
          </cell>
          <cell r="I146">
            <v>0</v>
          </cell>
          <cell r="J146" t="str">
            <v>X</v>
          </cell>
          <cell r="K146">
            <v>0</v>
          </cell>
          <cell r="L146">
            <v>0</v>
          </cell>
          <cell r="M146" t="str">
            <v>X</v>
          </cell>
          <cell r="N146">
            <v>-613724.98</v>
          </cell>
          <cell r="O146">
            <v>-424228.49</v>
          </cell>
          <cell r="P146">
            <v>44.668496922495706</v>
          </cell>
          <cell r="Q146">
            <v>-804368.03</v>
          </cell>
          <cell r="R146">
            <v>-560869.74</v>
          </cell>
          <cell r="S146">
            <v>43.414410269307815</v>
          </cell>
          <cell r="T146">
            <v>0</v>
          </cell>
          <cell r="U146">
            <v>0</v>
          </cell>
          <cell r="V146" t="str">
            <v>X</v>
          </cell>
          <cell r="W146">
            <v>0</v>
          </cell>
          <cell r="X146">
            <v>0</v>
          </cell>
          <cell r="Y146" t="str">
            <v>X</v>
          </cell>
          <cell r="Z146">
            <v>-10060358.33</v>
          </cell>
          <cell r="AA146">
            <v>-11016571.25</v>
          </cell>
          <cell r="AB146">
            <v>-8.6797688527635142</v>
          </cell>
        </row>
        <row r="147">
          <cell r="C147">
            <v>31</v>
          </cell>
          <cell r="D147" t="str">
            <v>Sonst. Aufwendungen für den Vers.betrieb</v>
          </cell>
          <cell r="E147">
            <v>-20032920.73</v>
          </cell>
          <cell r="F147">
            <v>-14579709.98</v>
          </cell>
          <cell r="G147">
            <v>37.402738171613478</v>
          </cell>
          <cell r="H147">
            <v>0</v>
          </cell>
          <cell r="I147">
            <v>0</v>
          </cell>
          <cell r="J147" t="str">
            <v>X</v>
          </cell>
          <cell r="K147">
            <v>0</v>
          </cell>
          <cell r="L147">
            <v>0</v>
          </cell>
          <cell r="M147" t="str">
            <v>X</v>
          </cell>
          <cell r="N147">
            <v>-3399782.62</v>
          </cell>
          <cell r="O147">
            <v>-3163795.17</v>
          </cell>
          <cell r="P147">
            <v>7.4589989970810899</v>
          </cell>
          <cell r="Q147">
            <v>-1081426.99</v>
          </cell>
          <cell r="R147">
            <v>-837589.48</v>
          </cell>
          <cell r="S147">
            <v>29.111816208579899</v>
          </cell>
          <cell r="T147">
            <v>0</v>
          </cell>
          <cell r="U147">
            <v>0</v>
          </cell>
          <cell r="V147" t="str">
            <v>X</v>
          </cell>
          <cell r="W147">
            <v>0</v>
          </cell>
          <cell r="X147">
            <v>0</v>
          </cell>
          <cell r="Y147" t="str">
            <v>X</v>
          </cell>
          <cell r="Z147">
            <v>-24514130.34</v>
          </cell>
          <cell r="AA147">
            <v>-18581094.629999999</v>
          </cell>
          <cell r="AB147">
            <v>31.930496174433397</v>
          </cell>
        </row>
        <row r="148">
          <cell r="C148">
            <v>32</v>
          </cell>
          <cell r="D148" t="str">
            <v>Anteilige Personalaufwendungen</v>
          </cell>
          <cell r="E148">
            <v>-8973715.9600000009</v>
          </cell>
          <cell r="F148">
            <v>-7103198.75</v>
          </cell>
          <cell r="G148">
            <v>26.333448856404317</v>
          </cell>
          <cell r="H148">
            <v>0</v>
          </cell>
          <cell r="I148">
            <v>0</v>
          </cell>
          <cell r="J148" t="str">
            <v>X</v>
          </cell>
          <cell r="K148">
            <v>0</v>
          </cell>
          <cell r="L148">
            <v>0</v>
          </cell>
          <cell r="M148" t="str">
            <v>X</v>
          </cell>
          <cell r="N148">
            <v>-2060602.99</v>
          </cell>
          <cell r="O148">
            <v>-1806897.06</v>
          </cell>
          <cell r="P148">
            <v>14.040973092291154</v>
          </cell>
          <cell r="Q148">
            <v>-936171.77</v>
          </cell>
          <cell r="R148">
            <v>-728719.26</v>
          </cell>
          <cell r="S148">
            <v>28.468097577110839</v>
          </cell>
          <cell r="T148">
            <v>0</v>
          </cell>
          <cell r="U148">
            <v>0</v>
          </cell>
          <cell r="V148" t="str">
            <v>X</v>
          </cell>
          <cell r="W148">
            <v>0</v>
          </cell>
          <cell r="X148">
            <v>0</v>
          </cell>
          <cell r="Y148" t="str">
            <v>X</v>
          </cell>
          <cell r="Z148">
            <v>-11970490.720000001</v>
          </cell>
          <cell r="AA148">
            <v>-9638815.0700000003</v>
          </cell>
          <cell r="AB148">
            <v>24.19048018938701</v>
          </cell>
        </row>
        <row r="149">
          <cell r="C149">
            <v>33</v>
          </cell>
          <cell r="D149" t="str">
            <v>Anteilige Sachaufwendungen</v>
          </cell>
          <cell r="E149">
            <v>-11059204.77</v>
          </cell>
          <cell r="F149">
            <v>-7476511.2300000004</v>
          </cell>
          <cell r="G149">
            <v>47.919322659801566</v>
          </cell>
          <cell r="H149">
            <v>0</v>
          </cell>
          <cell r="I149">
            <v>0</v>
          </cell>
          <cell r="J149" t="str">
            <v>X</v>
          </cell>
          <cell r="K149">
            <v>0</v>
          </cell>
          <cell r="L149">
            <v>0</v>
          </cell>
          <cell r="M149" t="str">
            <v>X</v>
          </cell>
          <cell r="N149">
            <v>-1339179.6299999999</v>
          </cell>
          <cell r="O149">
            <v>-1356898.11</v>
          </cell>
          <cell r="P149">
            <v>-1.3058076998869295</v>
          </cell>
          <cell r="Q149">
            <v>-145255.22</v>
          </cell>
          <cell r="R149">
            <v>-108870.22</v>
          </cell>
          <cell r="S149">
            <v>33.4205258334189</v>
          </cell>
          <cell r="T149">
            <v>0</v>
          </cell>
          <cell r="U149">
            <v>0</v>
          </cell>
          <cell r="V149" t="str">
            <v>X</v>
          </cell>
          <cell r="W149">
            <v>0</v>
          </cell>
          <cell r="X149">
            <v>0</v>
          </cell>
          <cell r="Y149" t="str">
            <v>X</v>
          </cell>
          <cell r="Z149">
            <v>-12543639.619999999</v>
          </cell>
          <cell r="AA149">
            <v>-8942279.5600000005</v>
          </cell>
          <cell r="AB149">
            <v>40.273400488499142</v>
          </cell>
        </row>
        <row r="150">
          <cell r="C150">
            <v>34</v>
          </cell>
          <cell r="D150" t="str">
            <v>Rückvers.prov. u. Gew.ant. aus RV</v>
          </cell>
          <cell r="E150">
            <v>4761970.62</v>
          </cell>
          <cell r="F150">
            <v>0</v>
          </cell>
          <cell r="G150" t="str">
            <v>X</v>
          </cell>
          <cell r="H150">
            <v>0</v>
          </cell>
          <cell r="I150">
            <v>0</v>
          </cell>
          <cell r="J150" t="str">
            <v>X</v>
          </cell>
          <cell r="K150">
            <v>0</v>
          </cell>
          <cell r="L150">
            <v>0</v>
          </cell>
          <cell r="M150" t="str">
            <v>X</v>
          </cell>
          <cell r="N150">
            <v>259622.35</v>
          </cell>
          <cell r="O150">
            <v>148388.29</v>
          </cell>
          <cell r="P150">
            <v>74.961481124959377</v>
          </cell>
          <cell r="Q150">
            <v>2408800.84</v>
          </cell>
          <cell r="R150">
            <v>0</v>
          </cell>
          <cell r="S150" t="str">
            <v>X</v>
          </cell>
          <cell r="T150">
            <v>0</v>
          </cell>
          <cell r="U150">
            <v>0</v>
          </cell>
          <cell r="V150" t="str">
            <v>X</v>
          </cell>
          <cell r="W150">
            <v>-7157945.7300000004</v>
          </cell>
          <cell r="X150">
            <v>0</v>
          </cell>
          <cell r="Y150" t="str">
            <v>X</v>
          </cell>
          <cell r="Z150">
            <v>272448.07999999914</v>
          </cell>
          <cell r="AA150">
            <v>148388.29</v>
          </cell>
          <cell r="AB150">
            <v>83.604838360223127</v>
          </cell>
        </row>
        <row r="151">
          <cell r="C151">
            <v>35</v>
          </cell>
          <cell r="D151" t="str">
            <v>Sonstige Aufwendungen</v>
          </cell>
          <cell r="E151">
            <v>1631182.54</v>
          </cell>
          <cell r="F151">
            <v>684489.82</v>
          </cell>
          <cell r="G151">
            <v>138.30632572446441</v>
          </cell>
          <cell r="H151">
            <v>0</v>
          </cell>
          <cell r="I151">
            <v>0</v>
          </cell>
          <cell r="J151" t="str">
            <v>X</v>
          </cell>
          <cell r="K151">
            <v>0</v>
          </cell>
          <cell r="L151">
            <v>0</v>
          </cell>
          <cell r="M151" t="str">
            <v>X</v>
          </cell>
          <cell r="N151">
            <v>-858294.24</v>
          </cell>
          <cell r="O151">
            <v>-567444.85</v>
          </cell>
          <cell r="P151">
            <v>51.25597491985345</v>
          </cell>
          <cell r="Q151">
            <v>-410916.67</v>
          </cell>
          <cell r="R151">
            <v>-798259.85</v>
          </cell>
          <cell r="S151">
            <v>-48.523445091219351</v>
          </cell>
          <cell r="T151">
            <v>0</v>
          </cell>
          <cell r="U151">
            <v>0</v>
          </cell>
          <cell r="V151" t="str">
            <v>X</v>
          </cell>
          <cell r="W151">
            <v>-1644517.13</v>
          </cell>
          <cell r="X151">
            <v>-773890.62</v>
          </cell>
          <cell r="Y151">
            <v>112.49994346746313</v>
          </cell>
          <cell r="Z151">
            <v>-1282545.4999999998</v>
          </cell>
          <cell r="AA151">
            <v>-1455105.5</v>
          </cell>
          <cell r="AB151">
            <v>-11.858933939841487</v>
          </cell>
        </row>
        <row r="152">
          <cell r="C152">
            <v>36</v>
          </cell>
          <cell r="D152" t="str">
            <v xml:space="preserve">    sonstige versicherungstechnische Aufwendungen</v>
          </cell>
          <cell r="E152">
            <v>-33632.720000000001</v>
          </cell>
          <cell r="F152">
            <v>-24371.79</v>
          </cell>
          <cell r="G152">
            <v>37.998563092821655</v>
          </cell>
          <cell r="H152">
            <v>0</v>
          </cell>
          <cell r="I152">
            <v>0</v>
          </cell>
          <cell r="J152" t="str">
            <v>X</v>
          </cell>
          <cell r="K152">
            <v>0</v>
          </cell>
          <cell r="L152">
            <v>0</v>
          </cell>
          <cell r="M152" t="str">
            <v>X</v>
          </cell>
          <cell r="N152">
            <v>-805457.51</v>
          </cell>
          <cell r="O152">
            <v>-498962.56</v>
          </cell>
          <cell r="P152">
            <v>61.426442497008196</v>
          </cell>
          <cell r="Q152">
            <v>-402750.22</v>
          </cell>
          <cell r="R152">
            <v>-783602.27</v>
          </cell>
          <cell r="S152">
            <v>-48.602724185574409</v>
          </cell>
          <cell r="T152">
            <v>0</v>
          </cell>
          <cell r="U152">
            <v>0</v>
          </cell>
          <cell r="V152" t="str">
            <v>X</v>
          </cell>
          <cell r="W152">
            <v>0</v>
          </cell>
          <cell r="X152">
            <v>0</v>
          </cell>
          <cell r="Y152" t="str">
            <v>X</v>
          </cell>
          <cell r="Z152">
            <v>-1241840.45</v>
          </cell>
          <cell r="AA152">
            <v>-1306936.6200000001</v>
          </cell>
          <cell r="AB152">
            <v>-4.9808207225841006</v>
          </cell>
        </row>
        <row r="153">
          <cell r="C153">
            <v>37</v>
          </cell>
          <cell r="D153" t="str">
            <v xml:space="preserve">    sonstige nicht versicherungstechnische Aufwendungen</v>
          </cell>
          <cell r="E153">
            <v>1664815.26</v>
          </cell>
          <cell r="F153">
            <v>708861.61</v>
          </cell>
          <cell r="G153">
            <v>134.85758524855083</v>
          </cell>
          <cell r="H153">
            <v>0</v>
          </cell>
          <cell r="I153">
            <v>0</v>
          </cell>
          <cell r="J153" t="str">
            <v>X</v>
          </cell>
          <cell r="K153">
            <v>0</v>
          </cell>
          <cell r="L153">
            <v>0</v>
          </cell>
          <cell r="M153" t="str">
            <v>X</v>
          </cell>
          <cell r="N153">
            <v>-52836.73</v>
          </cell>
          <cell r="O153">
            <v>-68482.289999999994</v>
          </cell>
          <cell r="P153">
            <v>-22.846140221070279</v>
          </cell>
          <cell r="Q153">
            <v>-8166.45</v>
          </cell>
          <cell r="R153">
            <v>-14657.58</v>
          </cell>
          <cell r="S153">
            <v>-44.285141203391007</v>
          </cell>
          <cell r="T153">
            <v>0</v>
          </cell>
          <cell r="U153">
            <v>0</v>
          </cell>
          <cell r="V153" t="str">
            <v>X</v>
          </cell>
          <cell r="W153">
            <v>-1644517.13</v>
          </cell>
          <cell r="X153">
            <v>-773890.62</v>
          </cell>
          <cell r="Y153">
            <v>112.49994346746313</v>
          </cell>
          <cell r="Z153">
            <v>-40705.049999999814</v>
          </cell>
          <cell r="AA153">
            <v>-148168.88</v>
          </cell>
          <cell r="AB153">
            <v>-72.52793569067957</v>
          </cell>
        </row>
        <row r="154">
          <cell r="C154">
            <v>38</v>
          </cell>
          <cell r="D154" t="str">
            <v>Operatives Gruppenergebnis</v>
          </cell>
          <cell r="E154">
            <v>13481462.98</v>
          </cell>
          <cell r="F154">
            <v>27784753.52</v>
          </cell>
          <cell r="G154">
            <v>-51.478918212120242</v>
          </cell>
          <cell r="H154">
            <v>0</v>
          </cell>
          <cell r="I154">
            <v>0</v>
          </cell>
          <cell r="J154" t="str">
            <v>X</v>
          </cell>
          <cell r="K154">
            <v>0</v>
          </cell>
          <cell r="L154">
            <v>0</v>
          </cell>
          <cell r="M154" t="str">
            <v>X</v>
          </cell>
          <cell r="N154">
            <v>1398799.85</v>
          </cell>
          <cell r="O154">
            <v>2176707.6800000002</v>
          </cell>
          <cell r="P154">
            <v>-35.737818042705669</v>
          </cell>
          <cell r="Q154">
            <v>-570739.76</v>
          </cell>
          <cell r="R154">
            <v>-652911.78</v>
          </cell>
          <cell r="S154">
            <v>-12.585470582258452</v>
          </cell>
          <cell r="T154">
            <v>0</v>
          </cell>
          <cell r="U154">
            <v>0</v>
          </cell>
          <cell r="V154" t="str">
            <v>X</v>
          </cell>
          <cell r="W154">
            <v>1246493.02</v>
          </cell>
          <cell r="X154">
            <v>12820896.449999999</v>
          </cell>
          <cell r="Y154">
            <v>-90.27764536698993</v>
          </cell>
          <cell r="Z154">
            <v>15556016.09</v>
          </cell>
          <cell r="AA154">
            <v>42129445.869999997</v>
          </cell>
          <cell r="AB154">
            <v>-63.075668884889602</v>
          </cell>
        </row>
        <row r="155">
          <cell r="C155">
            <v>39</v>
          </cell>
          <cell r="D155" t="str">
            <v>Ergebnis vollkonsolidierte Gemeinnützige Gesellschaften</v>
          </cell>
          <cell r="E155">
            <v>0</v>
          </cell>
          <cell r="F155">
            <v>0</v>
          </cell>
          <cell r="G155" t="str">
            <v>X</v>
          </cell>
          <cell r="H155">
            <v>0</v>
          </cell>
          <cell r="I155">
            <v>0</v>
          </cell>
          <cell r="J155" t="str">
            <v>X</v>
          </cell>
          <cell r="K155">
            <v>0</v>
          </cell>
          <cell r="L155">
            <v>0</v>
          </cell>
          <cell r="M155" t="str">
            <v>X</v>
          </cell>
          <cell r="N155">
            <v>0</v>
          </cell>
          <cell r="O155">
            <v>0</v>
          </cell>
          <cell r="P155" t="str">
            <v>X</v>
          </cell>
          <cell r="Q155">
            <v>0</v>
          </cell>
          <cell r="R155">
            <v>0</v>
          </cell>
          <cell r="S155" t="str">
            <v>X</v>
          </cell>
          <cell r="T155">
            <v>0</v>
          </cell>
          <cell r="U155">
            <v>0</v>
          </cell>
          <cell r="V155" t="str">
            <v>X</v>
          </cell>
          <cell r="W155">
            <v>0</v>
          </cell>
          <cell r="X155">
            <v>0</v>
          </cell>
          <cell r="Y155" t="str">
            <v>X</v>
          </cell>
          <cell r="Z155">
            <v>0</v>
          </cell>
          <cell r="AA155">
            <v>0</v>
          </cell>
          <cell r="AB155" t="str">
            <v>X</v>
          </cell>
        </row>
        <row r="156">
          <cell r="C156">
            <v>40</v>
          </cell>
          <cell r="D156" t="str">
            <v>Wertminderungen Geschäfts- oder Firmenwerte</v>
          </cell>
          <cell r="E156">
            <v>0</v>
          </cell>
          <cell r="F156">
            <v>0</v>
          </cell>
          <cell r="G156" t="str">
            <v>X</v>
          </cell>
          <cell r="H156">
            <v>0</v>
          </cell>
          <cell r="I156">
            <v>0</v>
          </cell>
          <cell r="J156" t="str">
            <v>X</v>
          </cell>
          <cell r="K156">
            <v>0</v>
          </cell>
          <cell r="L156">
            <v>0</v>
          </cell>
          <cell r="M156" t="str">
            <v>X</v>
          </cell>
          <cell r="N156">
            <v>0</v>
          </cell>
          <cell r="O156">
            <v>0</v>
          </cell>
          <cell r="P156" t="str">
            <v>X</v>
          </cell>
          <cell r="Q156">
            <v>0</v>
          </cell>
          <cell r="R156">
            <v>0</v>
          </cell>
          <cell r="S156" t="str">
            <v>X</v>
          </cell>
          <cell r="T156">
            <v>0</v>
          </cell>
          <cell r="U156">
            <v>0</v>
          </cell>
          <cell r="V156" t="str">
            <v>X</v>
          </cell>
          <cell r="W156">
            <v>0</v>
          </cell>
          <cell r="X156">
            <v>0</v>
          </cell>
          <cell r="Y156" t="str">
            <v>X</v>
          </cell>
          <cell r="Z156">
            <v>0</v>
          </cell>
          <cell r="AA156">
            <v>0</v>
          </cell>
          <cell r="AB156" t="str">
            <v>X</v>
          </cell>
        </row>
        <row r="157">
          <cell r="C157">
            <v>41</v>
          </cell>
          <cell r="D157" t="str">
            <v>Wertminderungen Immaterielle Vermögenswerte exkl. Geschäfts- oder Firmenwerte</v>
          </cell>
          <cell r="E157">
            <v>0</v>
          </cell>
          <cell r="F157">
            <v>0</v>
          </cell>
          <cell r="G157" t="str">
            <v>X</v>
          </cell>
          <cell r="H157">
            <v>0</v>
          </cell>
          <cell r="I157">
            <v>0</v>
          </cell>
          <cell r="J157" t="str">
            <v>X</v>
          </cell>
          <cell r="K157">
            <v>0</v>
          </cell>
          <cell r="L157">
            <v>0</v>
          </cell>
          <cell r="M157" t="str">
            <v>X</v>
          </cell>
          <cell r="N157">
            <v>0</v>
          </cell>
          <cell r="O157">
            <v>0</v>
          </cell>
          <cell r="P157" t="str">
            <v>X</v>
          </cell>
          <cell r="Q157">
            <v>0</v>
          </cell>
          <cell r="R157">
            <v>0</v>
          </cell>
          <cell r="S157" t="str">
            <v>X</v>
          </cell>
          <cell r="T157">
            <v>0</v>
          </cell>
          <cell r="U157">
            <v>0</v>
          </cell>
          <cell r="V157" t="str">
            <v>X</v>
          </cell>
          <cell r="W157">
            <v>0</v>
          </cell>
          <cell r="X157">
            <v>0</v>
          </cell>
          <cell r="Y157" t="str">
            <v>X</v>
          </cell>
          <cell r="Z157">
            <v>0</v>
          </cell>
          <cell r="AA157">
            <v>0</v>
          </cell>
          <cell r="AB157" t="str">
            <v>X</v>
          </cell>
        </row>
        <row r="158">
          <cell r="C158">
            <v>42</v>
          </cell>
          <cell r="D158" t="str">
            <v>Rückführung Wertminderungen Immaterielle Vermögenswerte exkl. Geschäfts- oder Firmenwerte</v>
          </cell>
          <cell r="E158">
            <v>0</v>
          </cell>
          <cell r="F158">
            <v>0</v>
          </cell>
          <cell r="G158" t="str">
            <v>X</v>
          </cell>
          <cell r="H158">
            <v>0</v>
          </cell>
          <cell r="I158">
            <v>0</v>
          </cell>
          <cell r="J158" t="str">
            <v>X</v>
          </cell>
          <cell r="K158">
            <v>0</v>
          </cell>
          <cell r="L158">
            <v>0</v>
          </cell>
          <cell r="M158" t="str">
            <v>X</v>
          </cell>
          <cell r="N158">
            <v>0</v>
          </cell>
          <cell r="O158">
            <v>0</v>
          </cell>
          <cell r="P158" t="str">
            <v>X</v>
          </cell>
          <cell r="Q158">
            <v>0</v>
          </cell>
          <cell r="R158">
            <v>0</v>
          </cell>
          <cell r="S158" t="str">
            <v>X</v>
          </cell>
          <cell r="T158">
            <v>0</v>
          </cell>
          <cell r="U158">
            <v>0</v>
          </cell>
          <cell r="V158" t="str">
            <v>X</v>
          </cell>
          <cell r="W158">
            <v>0</v>
          </cell>
          <cell r="X158">
            <v>0</v>
          </cell>
          <cell r="Y158" t="str">
            <v>X</v>
          </cell>
          <cell r="Z158">
            <v>0</v>
          </cell>
          <cell r="AA158">
            <v>0</v>
          </cell>
          <cell r="AB158" t="str">
            <v>X</v>
          </cell>
        </row>
        <row r="159">
          <cell r="C159">
            <v>43</v>
          </cell>
          <cell r="D159" t="str">
            <v>Ergebnis vor Steuern</v>
          </cell>
          <cell r="E159">
            <v>13481462.98</v>
          </cell>
          <cell r="F159">
            <v>27784753.52</v>
          </cell>
          <cell r="G159">
            <v>-51.478918212120242</v>
          </cell>
          <cell r="H159">
            <v>0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1398799.85</v>
          </cell>
          <cell r="O159">
            <v>2176707.6800000002</v>
          </cell>
          <cell r="P159">
            <v>-35.737818042705669</v>
          </cell>
          <cell r="Q159">
            <v>-570739.76</v>
          </cell>
          <cell r="R159">
            <v>-652911.78</v>
          </cell>
          <cell r="S159">
            <v>-12.585470582258452</v>
          </cell>
          <cell r="T159">
            <v>0</v>
          </cell>
          <cell r="U159">
            <v>0</v>
          </cell>
          <cell r="V159" t="str">
            <v>X</v>
          </cell>
          <cell r="W159">
            <v>1246493.02</v>
          </cell>
          <cell r="X159">
            <v>12820896.449999999</v>
          </cell>
          <cell r="Y159">
            <v>-90.27764536698993</v>
          </cell>
          <cell r="Z159">
            <v>15556016.09</v>
          </cell>
          <cell r="AA159">
            <v>42129445.869999997</v>
          </cell>
          <cell r="AB159">
            <v>-63.075668884889602</v>
          </cell>
        </row>
        <row r="160">
          <cell r="C160">
            <v>44</v>
          </cell>
          <cell r="D160" t="str">
            <v>Steuern</v>
          </cell>
          <cell r="E160">
            <v>-3681544.83</v>
          </cell>
          <cell r="F160">
            <v>-6108353.1399999997</v>
          </cell>
          <cell r="G160">
            <v>-39.729338733025507</v>
          </cell>
          <cell r="H160">
            <v>0</v>
          </cell>
          <cell r="I160">
            <v>0</v>
          </cell>
          <cell r="J160" t="str">
            <v>X</v>
          </cell>
          <cell r="K160">
            <v>0</v>
          </cell>
          <cell r="L160">
            <v>0</v>
          </cell>
          <cell r="M160" t="str">
            <v>X</v>
          </cell>
          <cell r="N160">
            <v>-86206.67</v>
          </cell>
          <cell r="O160">
            <v>-166018.81</v>
          </cell>
          <cell r="P160">
            <v>-48.074154970753014</v>
          </cell>
          <cell r="Q160">
            <v>39419.370000000003</v>
          </cell>
          <cell r="R160">
            <v>1554.26</v>
          </cell>
          <cell r="S160">
            <v>2436.2146616396226</v>
          </cell>
          <cell r="T160">
            <v>0</v>
          </cell>
          <cell r="U160">
            <v>0</v>
          </cell>
          <cell r="V160" t="str">
            <v>X</v>
          </cell>
          <cell r="W160">
            <v>0</v>
          </cell>
          <cell r="X160">
            <v>0</v>
          </cell>
          <cell r="Y160" t="str">
            <v>X</v>
          </cell>
          <cell r="Z160">
            <v>-3728332.13</v>
          </cell>
          <cell r="AA160">
            <v>-6272817.6899999995</v>
          </cell>
          <cell r="AB160">
            <v>-40.563677851762968</v>
          </cell>
        </row>
        <row r="161">
          <cell r="C161">
            <v>45</v>
          </cell>
          <cell r="D161" t="str">
            <v>Jahresüberschuss vor Minderheiten</v>
          </cell>
          <cell r="E161">
            <v>9799918.1500000004</v>
          </cell>
          <cell r="F161">
            <v>21676400.379999999</v>
          </cell>
          <cell r="G161">
            <v>-54.789919090800623</v>
          </cell>
          <cell r="H161">
            <v>0</v>
          </cell>
          <cell r="I161">
            <v>0</v>
          </cell>
          <cell r="J161" t="str">
            <v>X</v>
          </cell>
          <cell r="K161">
            <v>0</v>
          </cell>
          <cell r="L161">
            <v>0</v>
          </cell>
          <cell r="M161" t="str">
            <v>X</v>
          </cell>
          <cell r="N161">
            <v>1312593.1800000002</v>
          </cell>
          <cell r="O161">
            <v>2010688.87</v>
          </cell>
          <cell r="P161">
            <v>-34.719229832907963</v>
          </cell>
          <cell r="Q161">
            <v>-531320.39</v>
          </cell>
          <cell r="R161">
            <v>-651357.52</v>
          </cell>
          <cell r="S161">
            <v>-18.428762440633218</v>
          </cell>
          <cell r="T161">
            <v>0</v>
          </cell>
          <cell r="U161">
            <v>0</v>
          </cell>
          <cell r="V161" t="str">
            <v>X</v>
          </cell>
          <cell r="W161">
            <v>1246493.02</v>
          </cell>
          <cell r="X161">
            <v>12820896.449999999</v>
          </cell>
          <cell r="Y161">
            <v>-90.27764536698993</v>
          </cell>
          <cell r="Z161">
            <v>11827683.959999999</v>
          </cell>
          <cell r="AA161">
            <v>35856628.18</v>
          </cell>
          <cell r="AB161">
            <v>-67.013953736460891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8:I28"/>
  <sheetViews>
    <sheetView showGridLines="0" tabSelected="1" view="pageBreakPreview" zoomScale="85" zoomScaleNormal="100" zoomScaleSheetLayoutView="85" workbookViewId="0">
      <selection activeCell="I1" sqref="I1"/>
    </sheetView>
  </sheetViews>
  <sheetFormatPr defaultColWidth="9.85546875" defaultRowHeight="12.75" x14ac:dyDescent="0.2"/>
  <cols>
    <col min="1" max="1" width="9.85546875" style="2" customWidth="1"/>
    <col min="2" max="2" width="12.5703125" style="2" customWidth="1"/>
    <col min="3" max="3" width="43.5703125" style="2" bestFit="1" customWidth="1"/>
    <col min="4" max="8" width="9.85546875" style="2" customWidth="1"/>
    <col min="9" max="9" width="9.85546875" style="7" customWidth="1"/>
    <col min="10" max="16384" width="9.85546875" style="2"/>
  </cols>
  <sheetData>
    <row r="8" spans="1:9" ht="20.25" x14ac:dyDescent="0.3">
      <c r="A8" s="56" t="s">
        <v>112</v>
      </c>
      <c r="B8" s="13"/>
      <c r="C8" s="13"/>
      <c r="D8" s="13"/>
      <c r="E8" s="13"/>
      <c r="F8" s="14"/>
      <c r="G8" s="14"/>
      <c r="H8" s="15"/>
    </row>
    <row r="11" spans="1:9" s="16" customFormat="1" ht="30" customHeight="1" thickBot="1" x14ac:dyDescent="0.25">
      <c r="A11" s="57" t="s">
        <v>17</v>
      </c>
      <c r="B11" s="57"/>
      <c r="C11" s="57"/>
      <c r="D11" s="57"/>
      <c r="E11" s="57"/>
      <c r="F11" s="57"/>
      <c r="G11" s="57"/>
      <c r="H11" s="58" t="s">
        <v>4</v>
      </c>
      <c r="I11" s="10"/>
    </row>
    <row r="13" spans="1:9" ht="19.5" customHeight="1" x14ac:dyDescent="0.2">
      <c r="C13" s="59" t="s">
        <v>2</v>
      </c>
      <c r="D13" s="59"/>
      <c r="E13" s="59"/>
      <c r="F13" s="59"/>
      <c r="G13" s="59"/>
      <c r="H13" s="60">
        <v>2</v>
      </c>
      <c r="I13" s="18"/>
    </row>
    <row r="14" spans="1:9" ht="19.5" customHeight="1" x14ac:dyDescent="0.2">
      <c r="C14" s="61" t="s">
        <v>3</v>
      </c>
      <c r="D14" s="61"/>
      <c r="E14" s="61"/>
      <c r="F14" s="61"/>
      <c r="G14" s="61"/>
      <c r="H14" s="62">
        <v>5</v>
      </c>
      <c r="I14" s="18"/>
    </row>
    <row r="15" spans="1:9" ht="19.5" customHeight="1" x14ac:dyDescent="0.2">
      <c r="C15" s="61" t="s">
        <v>15</v>
      </c>
      <c r="D15" s="61"/>
      <c r="E15" s="61"/>
      <c r="F15" s="61"/>
      <c r="G15" s="61"/>
      <c r="H15" s="62">
        <v>6</v>
      </c>
      <c r="I15" s="18"/>
    </row>
    <row r="16" spans="1:9" x14ac:dyDescent="0.2">
      <c r="C16" s="7"/>
      <c r="D16" s="7"/>
      <c r="E16" s="7"/>
      <c r="F16" s="7"/>
      <c r="G16" s="7"/>
      <c r="H16" s="7"/>
    </row>
    <row r="19" spans="1:9" s="16" customFormat="1" ht="30" customHeight="1" thickBot="1" x14ac:dyDescent="0.25">
      <c r="A19" s="57" t="s">
        <v>16</v>
      </c>
      <c r="B19" s="57"/>
      <c r="C19" s="57"/>
      <c r="D19" s="57"/>
      <c r="E19" s="57"/>
      <c r="F19" s="57"/>
      <c r="G19" s="57"/>
      <c r="H19" s="58" t="s">
        <v>4</v>
      </c>
      <c r="I19" s="10"/>
    </row>
    <row r="20" spans="1:9" ht="12.75" customHeight="1" x14ac:dyDescent="0.2">
      <c r="A20" s="8"/>
      <c r="B20" s="8"/>
      <c r="C20" s="8"/>
      <c r="D20" s="8"/>
      <c r="E20" s="8"/>
      <c r="F20" s="8"/>
      <c r="G20" s="8"/>
      <c r="H20" s="9"/>
      <c r="I20" s="10"/>
    </row>
    <row r="21" spans="1:9" ht="19.5" customHeight="1" x14ac:dyDescent="0.25">
      <c r="B21" s="17"/>
      <c r="C21" s="59" t="s">
        <v>0</v>
      </c>
      <c r="D21" s="59"/>
      <c r="E21" s="59"/>
      <c r="F21" s="59"/>
      <c r="G21" s="59"/>
      <c r="H21" s="59">
        <v>8</v>
      </c>
      <c r="I21" s="18"/>
    </row>
    <row r="22" spans="1:9" ht="19.5" customHeight="1" x14ac:dyDescent="0.25">
      <c r="B22" s="17"/>
      <c r="C22" s="59" t="s">
        <v>103</v>
      </c>
      <c r="D22" s="59"/>
      <c r="E22" s="59"/>
      <c r="F22" s="59"/>
      <c r="G22" s="59"/>
      <c r="H22" s="59">
        <v>9</v>
      </c>
      <c r="I22" s="18"/>
    </row>
    <row r="23" spans="1:9" ht="19.5" customHeight="1" x14ac:dyDescent="0.25">
      <c r="B23" s="17"/>
      <c r="C23" s="59" t="s">
        <v>104</v>
      </c>
      <c r="D23" s="59"/>
      <c r="E23" s="59"/>
      <c r="F23" s="59"/>
      <c r="G23" s="59"/>
      <c r="H23" s="59">
        <v>10</v>
      </c>
      <c r="I23" s="18"/>
    </row>
    <row r="24" spans="1:9" ht="19.5" customHeight="1" x14ac:dyDescent="0.25">
      <c r="B24" s="17"/>
      <c r="C24" s="59" t="s">
        <v>105</v>
      </c>
      <c r="D24" s="59"/>
      <c r="E24" s="59"/>
      <c r="F24" s="59"/>
      <c r="G24" s="59"/>
      <c r="H24" s="59">
        <v>11</v>
      </c>
      <c r="I24" s="18"/>
    </row>
    <row r="25" spans="1:9" ht="12.75" customHeight="1" x14ac:dyDescent="0.2">
      <c r="A25" s="217"/>
      <c r="B25" s="217"/>
      <c r="C25" s="217"/>
      <c r="D25" s="217"/>
      <c r="E25" s="217"/>
      <c r="F25" s="217"/>
      <c r="G25" s="217"/>
      <c r="H25" s="217"/>
    </row>
    <row r="26" spans="1:9" ht="12.75" customHeight="1" x14ac:dyDescent="0.2">
      <c r="A26" s="217"/>
      <c r="B26" s="217"/>
      <c r="C26" s="217"/>
      <c r="D26" s="217"/>
      <c r="E26" s="217"/>
      <c r="F26" s="217"/>
      <c r="G26" s="217"/>
      <c r="H26" s="217"/>
    </row>
    <row r="27" spans="1:9" x14ac:dyDescent="0.2">
      <c r="A27" s="158" t="s">
        <v>111</v>
      </c>
      <c r="B27" s="217"/>
      <c r="C27" s="217"/>
      <c r="D27" s="217"/>
      <c r="E27" s="217"/>
      <c r="F27" s="217"/>
      <c r="G27" s="217"/>
      <c r="H27" s="217"/>
    </row>
    <row r="28" spans="1:9" ht="33.75" customHeight="1" x14ac:dyDescent="0.2"/>
  </sheetData>
  <phoneticPr fontId="9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106"/>
  <sheetViews>
    <sheetView showGridLines="0" view="pageBreakPreview" zoomScale="85" zoomScaleNormal="8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3.5" customHeight="1" x14ac:dyDescent="0.2"/>
    <row r="2" spans="1:4" ht="13.5" customHeight="1" x14ac:dyDescent="0.2"/>
    <row r="3" spans="1:4" ht="13.5" customHeight="1" x14ac:dyDescent="0.2"/>
    <row r="4" spans="1:4" ht="13.5" customHeight="1" x14ac:dyDescent="0.2"/>
    <row r="5" spans="1:4" ht="13.5" customHeight="1" x14ac:dyDescent="0.2">
      <c r="D5" s="33"/>
    </row>
    <row r="6" spans="1:4" ht="13.5" customHeight="1" x14ac:dyDescent="0.2">
      <c r="D6" s="33"/>
    </row>
    <row r="7" spans="1:4" ht="13.5" customHeight="1" x14ac:dyDescent="0.2">
      <c r="D7" s="33"/>
    </row>
    <row r="8" spans="1:4" ht="18" x14ac:dyDescent="0.25">
      <c r="A8" s="82" t="s">
        <v>30</v>
      </c>
      <c r="B8" s="19"/>
      <c r="D8" s="33"/>
    </row>
    <row r="9" spans="1:4" ht="13.5" customHeight="1" x14ac:dyDescent="0.2">
      <c r="D9" s="33"/>
    </row>
    <row r="10" spans="1:4" ht="13.5" customHeight="1" thickBot="1" x14ac:dyDescent="0.25">
      <c r="A10" s="208" t="s">
        <v>107</v>
      </c>
      <c r="B10" s="84" t="s">
        <v>86</v>
      </c>
      <c r="C10" s="85" t="s">
        <v>79</v>
      </c>
      <c r="D10" s="86" t="s">
        <v>29</v>
      </c>
    </row>
    <row r="11" spans="1:4" ht="13.5" customHeight="1" x14ac:dyDescent="0.2">
      <c r="A11" s="68" t="s">
        <v>31</v>
      </c>
      <c r="B11" s="74">
        <v>1208.0999999999999</v>
      </c>
      <c r="C11" s="69">
        <v>1138.8</v>
      </c>
      <c r="D11" s="79">
        <v>6.09</v>
      </c>
    </row>
    <row r="12" spans="1:4" ht="13.5" customHeight="1" x14ac:dyDescent="0.2">
      <c r="A12" s="66" t="s">
        <v>32</v>
      </c>
      <c r="B12" s="72">
        <v>10921.83</v>
      </c>
      <c r="C12" s="67">
        <v>9737.65</v>
      </c>
      <c r="D12" s="77">
        <v>12.16</v>
      </c>
    </row>
    <row r="13" spans="1:4" ht="13.5" customHeight="1" x14ac:dyDescent="0.2">
      <c r="A13" s="63" t="s">
        <v>33</v>
      </c>
      <c r="B13" s="73">
        <v>8531.49</v>
      </c>
      <c r="C13" s="64">
        <v>7516.8</v>
      </c>
      <c r="D13" s="78">
        <v>13.5</v>
      </c>
    </row>
    <row r="14" spans="1:4" ht="13.5" customHeight="1" x14ac:dyDescent="0.2">
      <c r="A14" s="63" t="s">
        <v>34</v>
      </c>
      <c r="B14" s="73">
        <v>1108.0899999999999</v>
      </c>
      <c r="C14" s="64">
        <v>1017.69</v>
      </c>
      <c r="D14" s="78">
        <v>8.8800000000000008</v>
      </c>
    </row>
    <row r="15" spans="1:4" ht="13.5" customHeight="1" x14ac:dyDescent="0.2">
      <c r="A15" s="63" t="s">
        <v>35</v>
      </c>
      <c r="B15" s="73">
        <v>557.41999999999996</v>
      </c>
      <c r="C15" s="64">
        <v>452.77</v>
      </c>
      <c r="D15" s="78">
        <v>23.11</v>
      </c>
    </row>
    <row r="16" spans="1:4" ht="13.5" customHeight="1" x14ac:dyDescent="0.2">
      <c r="A16" s="63" t="s">
        <v>36</v>
      </c>
      <c r="B16" s="73">
        <v>-48.85</v>
      </c>
      <c r="C16" s="64">
        <v>2.86</v>
      </c>
      <c r="D16" s="78" t="s">
        <v>28</v>
      </c>
    </row>
    <row r="17" spans="1:4" ht="13.5" customHeight="1" x14ac:dyDescent="0.2">
      <c r="A17" s="63" t="s">
        <v>37</v>
      </c>
      <c r="B17" s="73">
        <v>161.09</v>
      </c>
      <c r="C17" s="64">
        <v>157.78</v>
      </c>
      <c r="D17" s="78">
        <v>2.1</v>
      </c>
    </row>
    <row r="18" spans="1:4" ht="13.5" customHeight="1" x14ac:dyDescent="0.2">
      <c r="A18" s="63" t="s">
        <v>38</v>
      </c>
      <c r="B18" s="73">
        <v>612.59</v>
      </c>
      <c r="C18" s="64">
        <v>589.75</v>
      </c>
      <c r="D18" s="78">
        <v>3.87</v>
      </c>
    </row>
    <row r="19" spans="1:4" ht="13.5" customHeight="1" x14ac:dyDescent="0.2">
      <c r="A19" s="65" t="s">
        <v>39</v>
      </c>
      <c r="B19" s="73">
        <v>-9265.2999999999993</v>
      </c>
      <c r="C19" s="64">
        <v>-8525.83</v>
      </c>
      <c r="D19" s="78">
        <v>8.67</v>
      </c>
    </row>
    <row r="20" spans="1:4" ht="13.5" customHeight="1" x14ac:dyDescent="0.2">
      <c r="A20" s="63" t="s">
        <v>40</v>
      </c>
      <c r="B20" s="73">
        <v>-9283.5</v>
      </c>
      <c r="C20" s="64">
        <v>-8448.65</v>
      </c>
      <c r="D20" s="78">
        <v>9.8800000000000008</v>
      </c>
    </row>
    <row r="21" spans="1:4" ht="13.5" customHeight="1" x14ac:dyDescent="0.2">
      <c r="A21" s="63" t="s">
        <v>41</v>
      </c>
      <c r="B21" s="73">
        <v>18.2</v>
      </c>
      <c r="C21" s="64">
        <v>-77.17</v>
      </c>
      <c r="D21" s="78" t="s">
        <v>28</v>
      </c>
    </row>
    <row r="22" spans="1:4" ht="13.5" customHeight="1" x14ac:dyDescent="0.2">
      <c r="A22" s="65" t="s">
        <v>42</v>
      </c>
      <c r="B22" s="73">
        <v>-448.43</v>
      </c>
      <c r="C22" s="64">
        <v>-73.02</v>
      </c>
      <c r="D22" s="78" t="s">
        <v>27</v>
      </c>
    </row>
    <row r="23" spans="1:4" ht="13.5" customHeight="1" x14ac:dyDescent="0.2">
      <c r="A23" s="63" t="s">
        <v>43</v>
      </c>
      <c r="B23" s="73">
        <v>-1339.09</v>
      </c>
      <c r="C23" s="64">
        <v>-1247.0999999999999</v>
      </c>
      <c r="D23" s="78">
        <v>7.38</v>
      </c>
    </row>
    <row r="24" spans="1:4" ht="13.5" customHeight="1" x14ac:dyDescent="0.2">
      <c r="A24" s="63" t="s">
        <v>44</v>
      </c>
      <c r="B24" s="73">
        <v>890.66</v>
      </c>
      <c r="C24" s="64">
        <v>1174.08</v>
      </c>
      <c r="D24" s="78">
        <v>-24.14</v>
      </c>
    </row>
    <row r="25" spans="1:4" ht="13.5" customHeight="1" x14ac:dyDescent="0.2">
      <c r="A25" s="68" t="s">
        <v>45</v>
      </c>
      <c r="B25" s="74">
        <v>284.25</v>
      </c>
      <c r="C25" s="69">
        <v>-12.21</v>
      </c>
      <c r="D25" s="79" t="s">
        <v>28</v>
      </c>
    </row>
    <row r="26" spans="1:4" ht="13.5" customHeight="1" x14ac:dyDescent="0.2">
      <c r="A26" s="66" t="s">
        <v>46</v>
      </c>
      <c r="B26" s="72">
        <v>1893.07</v>
      </c>
      <c r="C26" s="67">
        <v>-809.7</v>
      </c>
      <c r="D26" s="77" t="s">
        <v>28</v>
      </c>
    </row>
    <row r="27" spans="1:4" ht="13.5" customHeight="1" x14ac:dyDescent="0.2">
      <c r="A27" s="65" t="s">
        <v>47</v>
      </c>
      <c r="B27" s="73">
        <v>31.84</v>
      </c>
      <c r="C27" s="64">
        <v>37.799999999999997</v>
      </c>
      <c r="D27" s="78">
        <v>-15.76</v>
      </c>
    </row>
    <row r="28" spans="1:4" ht="13.5" customHeight="1" x14ac:dyDescent="0.2">
      <c r="A28" s="65" t="s">
        <v>48</v>
      </c>
      <c r="B28" s="73">
        <v>-1657.12</v>
      </c>
      <c r="C28" s="64">
        <v>741.39</v>
      </c>
      <c r="D28" s="78" t="s">
        <v>28</v>
      </c>
    </row>
    <row r="29" spans="1:4" ht="13.5" customHeight="1" x14ac:dyDescent="0.2">
      <c r="A29" s="65" t="s">
        <v>49</v>
      </c>
      <c r="B29" s="73">
        <v>16.47</v>
      </c>
      <c r="C29" s="64">
        <v>18.29</v>
      </c>
      <c r="D29" s="78">
        <v>-9.9600000000000009</v>
      </c>
    </row>
    <row r="30" spans="1:4" ht="13.5" customHeight="1" x14ac:dyDescent="0.2">
      <c r="A30" s="68" t="s">
        <v>50</v>
      </c>
      <c r="B30" s="74">
        <v>-98.49</v>
      </c>
      <c r="C30" s="69">
        <v>-86.15</v>
      </c>
      <c r="D30" s="79">
        <v>14.33</v>
      </c>
    </row>
    <row r="31" spans="1:4" ht="13.5" customHeight="1" x14ac:dyDescent="0.2">
      <c r="A31" s="68" t="s">
        <v>51</v>
      </c>
      <c r="B31" s="74">
        <v>-517.87</v>
      </c>
      <c r="C31" s="69">
        <v>-406.68</v>
      </c>
      <c r="D31" s="79">
        <v>27.34</v>
      </c>
    </row>
    <row r="32" spans="1:4" s="17" customFormat="1" ht="16.5" customHeight="1" thickBot="1" x14ac:dyDescent="0.3">
      <c r="A32" s="87" t="s">
        <v>26</v>
      </c>
      <c r="B32" s="88">
        <v>875.99</v>
      </c>
      <c r="C32" s="89">
        <v>633.76</v>
      </c>
      <c r="D32" s="90">
        <v>38.22</v>
      </c>
    </row>
    <row r="33" spans="1:4" ht="13.5" customHeight="1" x14ac:dyDescent="0.2">
      <c r="A33" s="71" t="s">
        <v>24</v>
      </c>
      <c r="B33" s="76">
        <v>-103.3</v>
      </c>
      <c r="C33" s="70">
        <v>-48.07</v>
      </c>
      <c r="D33" s="81" t="s">
        <v>27</v>
      </c>
    </row>
    <row r="34" spans="1:4" s="17" customFormat="1" ht="16.5" customHeight="1" thickBot="1" x14ac:dyDescent="0.3">
      <c r="A34" s="87" t="s">
        <v>19</v>
      </c>
      <c r="B34" s="88">
        <v>772.69</v>
      </c>
      <c r="C34" s="89">
        <v>585.70000000000005</v>
      </c>
      <c r="D34" s="90">
        <v>31.93</v>
      </c>
    </row>
    <row r="35" spans="1:4" ht="13.5" customHeight="1" x14ac:dyDescent="0.2">
      <c r="A35" s="71" t="s">
        <v>5</v>
      </c>
      <c r="B35" s="76">
        <v>-196.44</v>
      </c>
      <c r="C35" s="70">
        <v>-121.69</v>
      </c>
      <c r="D35" s="81">
        <v>61.42</v>
      </c>
    </row>
    <row r="36" spans="1:4" ht="13.5" customHeight="1" x14ac:dyDescent="0.2">
      <c r="A36" s="71" t="s">
        <v>52</v>
      </c>
      <c r="B36" s="76">
        <v>-17.27</v>
      </c>
      <c r="C36" s="70">
        <v>8.33</v>
      </c>
      <c r="D36" s="81" t="s">
        <v>28</v>
      </c>
    </row>
    <row r="37" spans="1:4" s="17" customFormat="1" ht="16.5" customHeight="1" thickBot="1" x14ac:dyDescent="0.3">
      <c r="A37" s="31" t="s">
        <v>53</v>
      </c>
      <c r="B37" s="75">
        <v>558.98</v>
      </c>
      <c r="C37" s="32">
        <v>472.34</v>
      </c>
      <c r="D37" s="80">
        <v>18.34</v>
      </c>
    </row>
    <row r="38" spans="1:4" ht="13.5" customHeight="1" x14ac:dyDescent="0.2"/>
    <row r="39" spans="1:4" ht="13.5" customHeight="1" x14ac:dyDescent="0.2"/>
    <row r="40" spans="1:4" ht="13.5" customHeight="1" x14ac:dyDescent="0.2"/>
    <row r="41" spans="1:4" ht="13.5" customHeight="1" x14ac:dyDescent="0.2"/>
    <row r="42" spans="1:4" ht="13.5" customHeight="1" x14ac:dyDescent="0.2">
      <c r="D42" s="33"/>
    </row>
    <row r="43" spans="1:4" ht="13.5" customHeight="1" x14ac:dyDescent="0.2">
      <c r="D43" s="33"/>
    </row>
    <row r="44" spans="1:4" ht="13.5" customHeight="1" x14ac:dyDescent="0.2">
      <c r="D44" s="33"/>
    </row>
    <row r="45" spans="1:4" ht="18" x14ac:dyDescent="0.25">
      <c r="A45" s="82" t="s">
        <v>30</v>
      </c>
      <c r="B45" s="19"/>
      <c r="D45" s="33"/>
    </row>
    <row r="46" spans="1:4" ht="13.5" customHeight="1" x14ac:dyDescent="0.2">
      <c r="D46" s="33"/>
    </row>
    <row r="47" spans="1:4" ht="16.5" thickBot="1" x14ac:dyDescent="0.25">
      <c r="A47" s="208" t="s">
        <v>18</v>
      </c>
      <c r="B47" s="190" t="str">
        <f>'Income statement'!$B$10</f>
        <v>12M 2023</v>
      </c>
      <c r="C47" s="187" t="str">
        <f>'Income statement'!$C$10</f>
        <v>12M 2022</v>
      </c>
      <c r="D47" s="195" t="s">
        <v>29</v>
      </c>
    </row>
    <row r="48" spans="1:4" ht="15.75" x14ac:dyDescent="0.2">
      <c r="A48" s="69" t="s">
        <v>31</v>
      </c>
      <c r="B48" s="191">
        <v>564.17999999999995</v>
      </c>
      <c r="C48" s="182">
        <v>503.42</v>
      </c>
      <c r="D48" s="191">
        <v>12.069444996225798</v>
      </c>
    </row>
    <row r="49" spans="1:4" x14ac:dyDescent="0.2">
      <c r="A49" s="179" t="s">
        <v>32</v>
      </c>
      <c r="B49" s="146">
        <v>8812.23</v>
      </c>
      <c r="C49" s="147">
        <v>7733.56</v>
      </c>
      <c r="D49" s="146">
        <v>13.947910147461172</v>
      </c>
    </row>
    <row r="50" spans="1:4" x14ac:dyDescent="0.2">
      <c r="A50" s="175" t="s">
        <v>33</v>
      </c>
      <c r="B50" s="149">
        <v>8496.1</v>
      </c>
      <c r="C50" s="150">
        <v>7484.24</v>
      </c>
      <c r="D50" s="149">
        <v>13.519876433679311</v>
      </c>
    </row>
    <row r="51" spans="1:4" x14ac:dyDescent="0.2">
      <c r="A51" s="175" t="s">
        <v>34</v>
      </c>
      <c r="B51" s="149">
        <v>181.94</v>
      </c>
      <c r="C51" s="150">
        <v>148.19</v>
      </c>
      <c r="D51" s="149">
        <v>22.77481611444767</v>
      </c>
    </row>
    <row r="52" spans="1:4" x14ac:dyDescent="0.2">
      <c r="A52" s="175" t="s">
        <v>35</v>
      </c>
      <c r="B52" s="149">
        <v>13.98</v>
      </c>
      <c r="C52" s="150">
        <v>14.08</v>
      </c>
      <c r="D52" s="149">
        <v>-0.71022727272727071</v>
      </c>
    </row>
    <row r="53" spans="1:4" x14ac:dyDescent="0.2">
      <c r="A53" s="176" t="s">
        <v>36</v>
      </c>
      <c r="B53" s="192">
        <v>47.97</v>
      </c>
      <c r="C53" s="177">
        <v>44.88</v>
      </c>
      <c r="D53" s="149">
        <v>6.8850267379679142</v>
      </c>
    </row>
    <row r="54" spans="1:4" x14ac:dyDescent="0.2">
      <c r="A54" s="176" t="s">
        <v>37</v>
      </c>
      <c r="B54" s="192">
        <v>9.9</v>
      </c>
      <c r="C54" s="177">
        <v>10.59</v>
      </c>
      <c r="D54" s="149">
        <v>-6.5155807365439022</v>
      </c>
    </row>
    <row r="55" spans="1:4" x14ac:dyDescent="0.2">
      <c r="A55" s="176" t="s">
        <v>38</v>
      </c>
      <c r="B55" s="192">
        <v>62.34</v>
      </c>
      <c r="C55" s="177">
        <v>31.58</v>
      </c>
      <c r="D55" s="149">
        <v>97.403419886003832</v>
      </c>
    </row>
    <row r="56" spans="1:4" x14ac:dyDescent="0.2">
      <c r="A56" s="178" t="s">
        <v>39</v>
      </c>
      <c r="B56" s="192">
        <v>-7846.49</v>
      </c>
      <c r="C56" s="177">
        <v>-7172.91</v>
      </c>
      <c r="D56" s="149">
        <v>9.3906099477060181</v>
      </c>
    </row>
    <row r="57" spans="1:4" x14ac:dyDescent="0.2">
      <c r="A57" s="176" t="s">
        <v>40</v>
      </c>
      <c r="B57" s="192">
        <v>-7852.32</v>
      </c>
      <c r="C57" s="177">
        <v>-7159.79</v>
      </c>
      <c r="D57" s="149">
        <v>9.6724903942713389</v>
      </c>
    </row>
    <row r="58" spans="1:4" x14ac:dyDescent="0.2">
      <c r="A58" s="176" t="s">
        <v>41</v>
      </c>
      <c r="B58" s="192">
        <v>5.83</v>
      </c>
      <c r="C58" s="177">
        <v>-13.11</v>
      </c>
      <c r="D58" s="149" t="s">
        <v>28</v>
      </c>
    </row>
    <row r="59" spans="1:4" x14ac:dyDescent="0.2">
      <c r="A59" s="178" t="s">
        <v>42</v>
      </c>
      <c r="B59" s="192">
        <v>-401.56</v>
      </c>
      <c r="C59" s="177">
        <v>-57.24</v>
      </c>
      <c r="D59" s="149">
        <v>601.53738644304678</v>
      </c>
    </row>
    <row r="60" spans="1:4" x14ac:dyDescent="0.2">
      <c r="A60" s="176" t="s">
        <v>43</v>
      </c>
      <c r="B60" s="192">
        <v>-1230.08</v>
      </c>
      <c r="C60" s="177">
        <v>-1182.3699999999999</v>
      </c>
      <c r="D60" s="149">
        <v>4.0351159112629764</v>
      </c>
    </row>
    <row r="61" spans="1:4" x14ac:dyDescent="0.2">
      <c r="A61" s="176" t="s">
        <v>44</v>
      </c>
      <c r="B61" s="192">
        <v>828.52</v>
      </c>
      <c r="C61" s="177">
        <v>1125.1400000000001</v>
      </c>
      <c r="D61" s="149">
        <v>-26.362941500613267</v>
      </c>
    </row>
    <row r="62" spans="1:4" ht="15.75" x14ac:dyDescent="0.2">
      <c r="A62" s="69" t="s">
        <v>45</v>
      </c>
      <c r="B62" s="191">
        <v>150.99</v>
      </c>
      <c r="C62" s="182">
        <v>31.39</v>
      </c>
      <c r="D62" s="191">
        <v>381.01306148454927</v>
      </c>
    </row>
    <row r="63" spans="1:4" x14ac:dyDescent="0.2">
      <c r="A63" s="180" t="s">
        <v>46</v>
      </c>
      <c r="B63" s="193">
        <v>282.7</v>
      </c>
      <c r="C63" s="181">
        <v>1.89</v>
      </c>
      <c r="D63" s="146">
        <v>14857.671957671957</v>
      </c>
    </row>
    <row r="64" spans="1:4" x14ac:dyDescent="0.2">
      <c r="A64" s="178" t="s">
        <v>47</v>
      </c>
      <c r="B64" s="192">
        <v>19.53</v>
      </c>
      <c r="C64" s="177">
        <v>25.19</v>
      </c>
      <c r="D64" s="149">
        <v>-22.469233822945611</v>
      </c>
    </row>
    <row r="65" spans="1:4" x14ac:dyDescent="0.2">
      <c r="A65" s="178" t="s">
        <v>48</v>
      </c>
      <c r="B65" s="192">
        <v>-165.05</v>
      </c>
      <c r="C65" s="177">
        <v>-11.36</v>
      </c>
      <c r="D65" s="149">
        <v>1352.9049295774651</v>
      </c>
    </row>
    <row r="66" spans="1:4" x14ac:dyDescent="0.2">
      <c r="A66" s="178" t="s">
        <v>49</v>
      </c>
      <c r="B66" s="192">
        <v>13.81</v>
      </c>
      <c r="C66" s="177">
        <v>15.67</v>
      </c>
      <c r="D66" s="149">
        <v>-11.869814932992973</v>
      </c>
    </row>
    <row r="67" spans="1:4" ht="15.75" x14ac:dyDescent="0.2">
      <c r="A67" s="183" t="s">
        <v>50</v>
      </c>
      <c r="B67" s="79">
        <v>-77.319999999999993</v>
      </c>
      <c r="C67" s="184">
        <v>-72.72</v>
      </c>
      <c r="D67" s="191">
        <v>6.3256325632563115</v>
      </c>
    </row>
    <row r="68" spans="1:4" ht="15.75" x14ac:dyDescent="0.2">
      <c r="A68" s="183" t="s">
        <v>51</v>
      </c>
      <c r="B68" s="79">
        <v>-362.52</v>
      </c>
      <c r="C68" s="184">
        <v>-334.01</v>
      </c>
      <c r="D68" s="191">
        <v>8.5356725846531525</v>
      </c>
    </row>
    <row r="69" spans="1:4" ht="16.5" thickBot="1" x14ac:dyDescent="0.25">
      <c r="A69" s="188" t="s">
        <v>26</v>
      </c>
      <c r="B69" s="194">
        <v>275.33</v>
      </c>
      <c r="C69" s="189">
        <v>128.08000000000001</v>
      </c>
      <c r="D69" s="194">
        <v>114.96720799500308</v>
      </c>
    </row>
    <row r="70" spans="1:4" x14ac:dyDescent="0.2">
      <c r="A70" s="185" t="s">
        <v>24</v>
      </c>
      <c r="B70" s="144">
        <v>-75.069999999999993</v>
      </c>
      <c r="C70" s="186">
        <v>-38.56</v>
      </c>
      <c r="D70" s="144">
        <v>94.683609958506196</v>
      </c>
    </row>
    <row r="71" spans="1:4" ht="16.5" thickBot="1" x14ac:dyDescent="0.25">
      <c r="A71" s="188" t="s">
        <v>19</v>
      </c>
      <c r="B71" s="194">
        <v>200.26</v>
      </c>
      <c r="C71" s="189">
        <v>89.52</v>
      </c>
      <c r="D71" s="194">
        <v>123.704200178731</v>
      </c>
    </row>
    <row r="72" spans="1:4" ht="13.5" customHeight="1" x14ac:dyDescent="0.2"/>
    <row r="73" spans="1:4" ht="13.5" customHeight="1" x14ac:dyDescent="0.2"/>
    <row r="74" spans="1:4" ht="13.5" customHeight="1" x14ac:dyDescent="0.2"/>
    <row r="75" spans="1:4" ht="13.5" customHeight="1" x14ac:dyDescent="0.2"/>
    <row r="76" spans="1:4" ht="13.5" customHeight="1" x14ac:dyDescent="0.2">
      <c r="D76" s="33"/>
    </row>
    <row r="77" spans="1:4" ht="13.5" customHeight="1" x14ac:dyDescent="0.2">
      <c r="D77" s="33"/>
    </row>
    <row r="78" spans="1:4" ht="13.5" customHeight="1" x14ac:dyDescent="0.2">
      <c r="D78" s="33"/>
    </row>
    <row r="79" spans="1:4" ht="13.5" customHeight="1" x14ac:dyDescent="0.2">
      <c r="D79" s="33"/>
    </row>
    <row r="80" spans="1:4" ht="18" x14ac:dyDescent="0.25">
      <c r="A80" s="82" t="s">
        <v>30</v>
      </c>
      <c r="B80" s="19"/>
      <c r="D80" s="33"/>
    </row>
    <row r="81" spans="1:4" ht="13.5" customHeight="1" x14ac:dyDescent="0.2">
      <c r="D81" s="33"/>
    </row>
    <row r="82" spans="1:4" ht="16.5" thickBot="1" x14ac:dyDescent="0.25">
      <c r="A82" s="208" t="s">
        <v>80</v>
      </c>
      <c r="B82" s="190" t="str">
        <f>'Income statement'!$B$10</f>
        <v>12M 2023</v>
      </c>
      <c r="C82" s="187" t="str">
        <f>'Income statement'!$C$10</f>
        <v>12M 2022</v>
      </c>
      <c r="D82" s="195" t="s">
        <v>1</v>
      </c>
    </row>
    <row r="83" spans="1:4" ht="15.75" x14ac:dyDescent="0.2">
      <c r="A83" s="69" t="s">
        <v>31</v>
      </c>
      <c r="B83" s="191">
        <v>643.91</v>
      </c>
      <c r="C83" s="182">
        <v>635.39</v>
      </c>
      <c r="D83" s="191">
        <v>1.3409087332189706</v>
      </c>
    </row>
    <row r="84" spans="1:4" x14ac:dyDescent="0.2">
      <c r="A84" s="179" t="s">
        <v>32</v>
      </c>
      <c r="B84" s="146">
        <v>2109.59</v>
      </c>
      <c r="C84" s="147">
        <v>2004.09</v>
      </c>
      <c r="D84" s="146">
        <v>5.2642346401608808</v>
      </c>
    </row>
    <row r="85" spans="1:4" x14ac:dyDescent="0.2">
      <c r="A85" s="175" t="s">
        <v>33</v>
      </c>
      <c r="B85" s="149">
        <v>35.39</v>
      </c>
      <c r="C85" s="150">
        <v>32.56</v>
      </c>
      <c r="D85" s="149">
        <v>8.6916461916461962</v>
      </c>
    </row>
    <row r="86" spans="1:4" x14ac:dyDescent="0.2">
      <c r="A86" s="175" t="s">
        <v>34</v>
      </c>
      <c r="B86" s="149">
        <v>926.15</v>
      </c>
      <c r="C86" s="150">
        <v>869.5</v>
      </c>
      <c r="D86" s="149">
        <v>6.5152386428982245</v>
      </c>
    </row>
    <row r="87" spans="1:4" x14ac:dyDescent="0.2">
      <c r="A87" s="175" t="s">
        <v>35</v>
      </c>
      <c r="B87" s="149">
        <v>543.42999999999995</v>
      </c>
      <c r="C87" s="150">
        <v>438.69</v>
      </c>
      <c r="D87" s="149">
        <v>23.875629715744594</v>
      </c>
    </row>
    <row r="88" spans="1:4" x14ac:dyDescent="0.2">
      <c r="A88" s="176" t="s">
        <v>36</v>
      </c>
      <c r="B88" s="192">
        <v>-96.82</v>
      </c>
      <c r="C88" s="177">
        <v>-42.02</v>
      </c>
      <c r="D88" s="149">
        <v>130.41408852927171</v>
      </c>
    </row>
    <row r="89" spans="1:4" x14ac:dyDescent="0.2">
      <c r="A89" s="176" t="s">
        <v>37</v>
      </c>
      <c r="B89" s="192">
        <v>151.19</v>
      </c>
      <c r="C89" s="177">
        <v>147.19</v>
      </c>
      <c r="D89" s="149">
        <v>2.7175759222773266</v>
      </c>
    </row>
    <row r="90" spans="1:4" x14ac:dyDescent="0.2">
      <c r="A90" s="176" t="s">
        <v>38</v>
      </c>
      <c r="B90" s="192">
        <v>550.24</v>
      </c>
      <c r="C90" s="177">
        <v>558.16999999999996</v>
      </c>
      <c r="D90" s="149">
        <v>-1.4207141193543049</v>
      </c>
    </row>
    <row r="91" spans="1:4" x14ac:dyDescent="0.2">
      <c r="A91" s="178" t="s">
        <v>39</v>
      </c>
      <c r="B91" s="192">
        <v>-1418.81</v>
      </c>
      <c r="C91" s="177">
        <v>-1352.92</v>
      </c>
      <c r="D91" s="149">
        <v>4.8702066641042929</v>
      </c>
    </row>
    <row r="92" spans="1:4" x14ac:dyDescent="0.2">
      <c r="A92" s="176" t="s">
        <v>40</v>
      </c>
      <c r="B92" s="192">
        <v>-1431.18</v>
      </c>
      <c r="C92" s="177">
        <v>-1288.8599999999999</v>
      </c>
      <c r="D92" s="149">
        <v>11.042316465713897</v>
      </c>
    </row>
    <row r="93" spans="1:4" x14ac:dyDescent="0.2">
      <c r="A93" s="176" t="s">
        <v>41</v>
      </c>
      <c r="B93" s="192">
        <v>12.37</v>
      </c>
      <c r="C93" s="177">
        <v>-64.06</v>
      </c>
      <c r="D93" s="149" t="s">
        <v>28</v>
      </c>
    </row>
    <row r="94" spans="1:4" x14ac:dyDescent="0.2">
      <c r="A94" s="178" t="s">
        <v>42</v>
      </c>
      <c r="B94" s="192">
        <v>-46.87</v>
      </c>
      <c r="C94" s="177">
        <v>-15.78</v>
      </c>
      <c r="D94" s="149">
        <v>197.02154626108998</v>
      </c>
    </row>
    <row r="95" spans="1:4" x14ac:dyDescent="0.2">
      <c r="A95" s="176" t="s">
        <v>43</v>
      </c>
      <c r="B95" s="192">
        <v>-109.01</v>
      </c>
      <c r="C95" s="177">
        <v>-64.72</v>
      </c>
      <c r="D95" s="149">
        <v>68.433250927070461</v>
      </c>
    </row>
    <row r="96" spans="1:4" x14ac:dyDescent="0.2">
      <c r="A96" s="176" t="s">
        <v>44</v>
      </c>
      <c r="B96" s="192">
        <v>62.14</v>
      </c>
      <c r="C96" s="177">
        <v>48.94</v>
      </c>
      <c r="D96" s="149">
        <v>26.971802206783835</v>
      </c>
    </row>
    <row r="97" spans="1:4" ht="15.75" x14ac:dyDescent="0.2">
      <c r="A97" s="69" t="s">
        <v>45</v>
      </c>
      <c r="B97" s="191">
        <v>133.26</v>
      </c>
      <c r="C97" s="182">
        <v>-43.6</v>
      </c>
      <c r="D97" s="191" t="s">
        <v>28</v>
      </c>
    </row>
    <row r="98" spans="1:4" x14ac:dyDescent="0.2">
      <c r="A98" s="180" t="s">
        <v>46</v>
      </c>
      <c r="B98" s="193">
        <v>1610.37</v>
      </c>
      <c r="C98" s="181">
        <v>-811.58</v>
      </c>
      <c r="D98" s="146" t="s">
        <v>28</v>
      </c>
    </row>
    <row r="99" spans="1:4" x14ac:dyDescent="0.2">
      <c r="A99" s="178" t="s">
        <v>47</v>
      </c>
      <c r="B99" s="192">
        <v>12.31</v>
      </c>
      <c r="C99" s="177">
        <v>12.61</v>
      </c>
      <c r="D99" s="149">
        <v>-2.3790642347343294</v>
      </c>
    </row>
    <row r="100" spans="1:4" x14ac:dyDescent="0.2">
      <c r="A100" s="178" t="s">
        <v>48</v>
      </c>
      <c r="B100" s="192">
        <v>-1492.08</v>
      </c>
      <c r="C100" s="177">
        <v>752.75</v>
      </c>
      <c r="D100" s="149" t="s">
        <v>28</v>
      </c>
    </row>
    <row r="101" spans="1:4" x14ac:dyDescent="0.2">
      <c r="A101" s="178" t="s">
        <v>49</v>
      </c>
      <c r="B101" s="192">
        <v>2.65</v>
      </c>
      <c r="C101" s="177">
        <v>2.61</v>
      </c>
      <c r="D101" s="149">
        <v>1.5325670498084198</v>
      </c>
    </row>
    <row r="102" spans="1:4" ht="15.75" x14ac:dyDescent="0.2">
      <c r="A102" s="183" t="s">
        <v>50</v>
      </c>
      <c r="B102" s="79">
        <v>-21.17</v>
      </c>
      <c r="C102" s="184">
        <v>-13.43</v>
      </c>
      <c r="D102" s="191">
        <v>57.632166790766945</v>
      </c>
    </row>
    <row r="103" spans="1:4" ht="15.75" x14ac:dyDescent="0.2">
      <c r="A103" s="183" t="s">
        <v>51</v>
      </c>
      <c r="B103" s="79">
        <v>-155.35</v>
      </c>
      <c r="C103" s="184">
        <v>-72.66</v>
      </c>
      <c r="D103" s="191">
        <v>113.80401871731354</v>
      </c>
    </row>
    <row r="104" spans="1:4" ht="16.5" thickBot="1" x14ac:dyDescent="0.25">
      <c r="A104" s="188" t="s">
        <v>26</v>
      </c>
      <c r="B104" s="194">
        <v>600.66</v>
      </c>
      <c r="C104" s="189">
        <v>505.69</v>
      </c>
      <c r="D104" s="194">
        <v>18.780280408946194</v>
      </c>
    </row>
    <row r="105" spans="1:4" x14ac:dyDescent="0.2">
      <c r="A105" s="185" t="s">
        <v>24</v>
      </c>
      <c r="B105" s="144">
        <v>-28.23</v>
      </c>
      <c r="C105" s="186">
        <v>-9.51</v>
      </c>
      <c r="D105" s="144">
        <v>196.84542586750791</v>
      </c>
    </row>
    <row r="106" spans="1:4" ht="16.5" thickBot="1" x14ac:dyDescent="0.25">
      <c r="A106" s="188" t="s">
        <v>19</v>
      </c>
      <c r="B106" s="194">
        <v>572.42999999999995</v>
      </c>
      <c r="C106" s="189">
        <v>496.18</v>
      </c>
      <c r="D106" s="194">
        <v>15.367406989399001</v>
      </c>
    </row>
  </sheetData>
  <phoneticPr fontId="0" type="noConversion"/>
  <pageMargins left="0.78740157499999996" right="0.78740157499999996" top="0.53" bottom="0.984251969" header="0.4921259845" footer="0.4921259845"/>
  <pageSetup paperSize="9" scale="95" orientation="landscape" r:id="rId1"/>
  <headerFooter alignWithMargins="0">
    <oddFooter>&amp;C&amp;A&amp;R&amp;P</oddFooter>
  </headerFooter>
  <rowBreaks count="1" manualBreakCount="1">
    <brk id="72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D36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 x14ac:dyDescent="0.2"/>
    <row r="2" spans="1:4" ht="14.25" customHeight="1" x14ac:dyDescent="0.2"/>
    <row r="3" spans="1:4" ht="14.25" customHeight="1" x14ac:dyDescent="0.2">
      <c r="B3" s="26"/>
      <c r="C3" s="27"/>
    </row>
    <row r="4" spans="1:4" ht="14.25" customHeight="1" x14ac:dyDescent="0.2"/>
    <row r="5" spans="1:4" ht="14.25" customHeight="1" x14ac:dyDescent="0.2"/>
    <row r="6" spans="1:4" ht="14.25" customHeight="1" x14ac:dyDescent="0.2"/>
    <row r="7" spans="1:4" ht="14.25" customHeight="1" x14ac:dyDescent="0.2"/>
    <row r="8" spans="1:4" ht="18" x14ac:dyDescent="0.25">
      <c r="A8" s="82" t="s">
        <v>54</v>
      </c>
    </row>
    <row r="9" spans="1:4" ht="14.25" customHeight="1" x14ac:dyDescent="0.2"/>
    <row r="10" spans="1:4" ht="14.25" customHeight="1" thickBot="1" x14ac:dyDescent="0.25">
      <c r="A10" s="83"/>
      <c r="B10" s="86" t="s">
        <v>87</v>
      </c>
      <c r="C10" s="91" t="s">
        <v>81</v>
      </c>
      <c r="D10" s="86" t="s">
        <v>29</v>
      </c>
    </row>
    <row r="11" spans="1:4" ht="14.25" customHeight="1" x14ac:dyDescent="0.2">
      <c r="A11" s="92" t="s">
        <v>8</v>
      </c>
      <c r="B11" s="93">
        <v>1558.11</v>
      </c>
      <c r="C11" s="201">
        <v>2315.2199999999998</v>
      </c>
      <c r="D11" s="93">
        <v>-32.700000000000003</v>
      </c>
    </row>
    <row r="12" spans="1:4" ht="14.25" customHeight="1" x14ac:dyDescent="0.2">
      <c r="A12" s="94" t="s">
        <v>55</v>
      </c>
      <c r="B12" s="95">
        <v>37990.239999999998</v>
      </c>
      <c r="C12" s="202">
        <v>35813.980000000003</v>
      </c>
      <c r="D12" s="95">
        <v>6.08</v>
      </c>
    </row>
    <row r="13" spans="1:4" ht="14.25" customHeight="1" x14ac:dyDescent="0.2">
      <c r="A13" s="94" t="s">
        <v>6</v>
      </c>
      <c r="B13" s="95">
        <v>495.67</v>
      </c>
      <c r="C13" s="202">
        <v>490.69</v>
      </c>
      <c r="D13" s="95">
        <v>1.02</v>
      </c>
    </row>
    <row r="14" spans="1:4" ht="14.25" customHeight="1" x14ac:dyDescent="0.2">
      <c r="A14" s="94" t="s">
        <v>56</v>
      </c>
      <c r="B14" s="95">
        <v>235.72</v>
      </c>
      <c r="C14" s="202">
        <v>175.86</v>
      </c>
      <c r="D14" s="95">
        <v>34.04</v>
      </c>
    </row>
    <row r="15" spans="1:4" ht="14.25" customHeight="1" x14ac:dyDescent="0.2">
      <c r="A15" s="94" t="s">
        <v>74</v>
      </c>
      <c r="B15" s="95">
        <v>185.62</v>
      </c>
      <c r="C15" s="202">
        <v>287.95999999999998</v>
      </c>
      <c r="D15" s="95">
        <v>-35.54</v>
      </c>
    </row>
    <row r="16" spans="1:4" ht="14.25" customHeight="1" x14ac:dyDescent="0.2">
      <c r="A16" s="94" t="s">
        <v>57</v>
      </c>
      <c r="B16" s="95">
        <v>229.49</v>
      </c>
      <c r="C16" s="202">
        <v>140.77000000000001</v>
      </c>
      <c r="D16" s="95">
        <v>63.02</v>
      </c>
    </row>
    <row r="17" spans="1:4" ht="14.25" customHeight="1" x14ac:dyDescent="0.2">
      <c r="A17" s="94" t="s">
        <v>58</v>
      </c>
      <c r="B17" s="95">
        <v>1808.3</v>
      </c>
      <c r="C17" s="202">
        <v>1874.51</v>
      </c>
      <c r="D17" s="95">
        <v>-3.53</v>
      </c>
    </row>
    <row r="18" spans="1:4" ht="14.25" customHeight="1" x14ac:dyDescent="0.2">
      <c r="A18" s="94" t="s">
        <v>59</v>
      </c>
      <c r="B18" s="95">
        <v>2852.09</v>
      </c>
      <c r="C18" s="202">
        <v>2645.02</v>
      </c>
      <c r="D18" s="95">
        <v>7.83</v>
      </c>
    </row>
    <row r="19" spans="1:4" ht="14.25" customHeight="1" x14ac:dyDescent="0.2">
      <c r="A19" s="94" t="s">
        <v>60</v>
      </c>
      <c r="B19" s="95">
        <v>619.16</v>
      </c>
      <c r="C19" s="202">
        <v>608.69000000000005</v>
      </c>
      <c r="D19" s="95">
        <v>1.72</v>
      </c>
    </row>
    <row r="20" spans="1:4" ht="14.25" customHeight="1" x14ac:dyDescent="0.2">
      <c r="A20" s="94" t="s">
        <v>7</v>
      </c>
      <c r="B20" s="95">
        <v>141.57</v>
      </c>
      <c r="C20" s="202">
        <v>120.55</v>
      </c>
      <c r="D20" s="95">
        <v>17.440000000000001</v>
      </c>
    </row>
    <row r="21" spans="1:4" ht="14.25" customHeight="1" x14ac:dyDescent="0.2">
      <c r="A21" s="94" t="s">
        <v>61</v>
      </c>
      <c r="B21" s="95">
        <v>1371.36</v>
      </c>
      <c r="C21" s="202">
        <v>1438.72</v>
      </c>
      <c r="D21" s="95">
        <v>-4.68</v>
      </c>
    </row>
    <row r="22" spans="1:4" ht="14.25" customHeight="1" x14ac:dyDescent="0.2">
      <c r="A22" s="94" t="s">
        <v>21</v>
      </c>
      <c r="B22" s="95">
        <v>590.36</v>
      </c>
      <c r="C22" s="202">
        <v>585.79999999999995</v>
      </c>
      <c r="D22" s="95">
        <v>0.78</v>
      </c>
    </row>
    <row r="23" spans="1:4" ht="14.25" customHeight="1" x14ac:dyDescent="0.2">
      <c r="A23" s="94" t="s">
        <v>62</v>
      </c>
      <c r="B23" s="95">
        <v>483.29</v>
      </c>
      <c r="C23" s="202">
        <v>541.23</v>
      </c>
      <c r="D23" s="95">
        <v>-10.71</v>
      </c>
    </row>
    <row r="24" spans="1:4" s="17" customFormat="1" ht="14.25" customHeight="1" x14ac:dyDescent="0.25">
      <c r="A24" s="98" t="s">
        <v>63</v>
      </c>
      <c r="B24" s="203">
        <v>192.82</v>
      </c>
      <c r="C24" s="204">
        <v>178.66</v>
      </c>
      <c r="D24" s="99">
        <v>7.92</v>
      </c>
    </row>
    <row r="25" spans="1:4" s="17" customFormat="1" ht="18" customHeight="1" thickBot="1" x14ac:dyDescent="0.3">
      <c r="A25" s="102" t="s">
        <v>9</v>
      </c>
      <c r="B25" s="103">
        <v>48753.8</v>
      </c>
      <c r="C25" s="205">
        <v>47217.66</v>
      </c>
      <c r="D25" s="103">
        <v>3.25</v>
      </c>
    </row>
    <row r="26" spans="1:4" s="17" customFormat="1" ht="14.25" customHeight="1" x14ac:dyDescent="0.25">
      <c r="A26" s="100" t="s">
        <v>64</v>
      </c>
      <c r="B26" s="101">
        <v>1112.68</v>
      </c>
      <c r="C26" s="206">
        <v>949.83</v>
      </c>
      <c r="D26" s="101">
        <v>17.14</v>
      </c>
    </row>
    <row r="27" spans="1:4" ht="14.25" customHeight="1" x14ac:dyDescent="0.2">
      <c r="A27" s="94" t="s">
        <v>65</v>
      </c>
      <c r="B27" s="95">
        <v>157.02000000000001</v>
      </c>
      <c r="C27" s="202">
        <v>115.61</v>
      </c>
      <c r="D27" s="95">
        <v>35.81</v>
      </c>
    </row>
    <row r="28" spans="1:4" ht="14.25" customHeight="1" x14ac:dyDescent="0.2">
      <c r="A28" s="94" t="s">
        <v>66</v>
      </c>
      <c r="B28" s="95">
        <v>2396.3200000000002</v>
      </c>
      <c r="C28" s="202">
        <v>2912.61</v>
      </c>
      <c r="D28" s="95">
        <v>-17.73</v>
      </c>
    </row>
    <row r="29" spans="1:4" ht="14.25" customHeight="1" x14ac:dyDescent="0.2">
      <c r="A29" s="94" t="s">
        <v>11</v>
      </c>
      <c r="B29" s="95">
        <v>78.959999999999994</v>
      </c>
      <c r="C29" s="202">
        <v>78.38</v>
      </c>
      <c r="D29" s="95">
        <v>0.73</v>
      </c>
    </row>
    <row r="30" spans="1:4" ht="14.25" customHeight="1" x14ac:dyDescent="0.2">
      <c r="A30" s="94" t="s">
        <v>67</v>
      </c>
      <c r="B30" s="95">
        <v>37804.089999999997</v>
      </c>
      <c r="C30" s="202">
        <v>36370.370000000003</v>
      </c>
      <c r="D30" s="95">
        <v>3.94</v>
      </c>
    </row>
    <row r="31" spans="1:4" ht="14.25" customHeight="1" x14ac:dyDescent="0.2">
      <c r="A31" s="94" t="s">
        <v>68</v>
      </c>
      <c r="B31" s="95">
        <v>24.18</v>
      </c>
      <c r="C31" s="202">
        <v>37.74</v>
      </c>
      <c r="D31" s="95">
        <v>-35.93</v>
      </c>
    </row>
    <row r="32" spans="1:4" ht="14.25" customHeight="1" x14ac:dyDescent="0.2">
      <c r="A32" s="94" t="s">
        <v>69</v>
      </c>
      <c r="B32" s="95">
        <v>748.62</v>
      </c>
      <c r="C32" s="202">
        <v>669.88</v>
      </c>
      <c r="D32" s="95">
        <v>11.75</v>
      </c>
    </row>
    <row r="33" spans="1:4" ht="14.25" customHeight="1" x14ac:dyDescent="0.2">
      <c r="A33" s="94" t="s">
        <v>10</v>
      </c>
      <c r="B33" s="95">
        <v>402.21</v>
      </c>
      <c r="C33" s="202">
        <v>369.35</v>
      </c>
      <c r="D33" s="95">
        <v>8.9</v>
      </c>
    </row>
    <row r="34" spans="1:4" ht="14.25" customHeight="1" x14ac:dyDescent="0.2">
      <c r="A34" s="94" t="s">
        <v>70</v>
      </c>
      <c r="B34" s="95">
        <v>6029.73</v>
      </c>
      <c r="C34" s="202">
        <v>5713.87</v>
      </c>
      <c r="D34" s="95">
        <v>5.53</v>
      </c>
    </row>
    <row r="35" spans="1:4" s="28" customFormat="1" ht="14.25" customHeight="1" x14ac:dyDescent="0.2">
      <c r="A35" s="96" t="s">
        <v>52</v>
      </c>
      <c r="B35" s="97">
        <v>137.44999999999999</v>
      </c>
      <c r="C35" s="207">
        <v>241.28</v>
      </c>
      <c r="D35" s="97">
        <v>-43.03</v>
      </c>
    </row>
    <row r="36" spans="1:4" ht="18" customHeight="1" thickBot="1" x14ac:dyDescent="0.25">
      <c r="A36" s="102" t="s">
        <v>71</v>
      </c>
      <c r="B36" s="103">
        <v>48753.8</v>
      </c>
      <c r="C36" s="205">
        <v>47217.66</v>
      </c>
      <c r="D36" s="103">
        <v>3.25</v>
      </c>
    </row>
  </sheetData>
  <phoneticPr fontId="0" type="noConversion"/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8:C22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75.7109375" style="22" bestFit="1" customWidth="1"/>
    <col min="2" max="3" width="13.28515625" style="1" customWidth="1"/>
    <col min="4" max="16384" width="11.42578125" style="1"/>
  </cols>
  <sheetData>
    <row r="8" spans="1:3" s="23" customFormat="1" ht="18" x14ac:dyDescent="0.25">
      <c r="A8" s="82" t="s">
        <v>78</v>
      </c>
    </row>
    <row r="10" spans="1:3" s="20" customFormat="1" ht="17.25" customHeight="1" thickBot="1" x14ac:dyDescent="0.25">
      <c r="A10" s="151"/>
      <c r="B10" s="84" t="str">
        <f>'Income statement'!$B$10</f>
        <v>12M 2023</v>
      </c>
      <c r="C10" s="85" t="str">
        <f>'Income statement'!$C$10</f>
        <v>12M 2022</v>
      </c>
    </row>
    <row r="11" spans="1:3" s="20" customFormat="1" ht="17.25" customHeight="1" x14ac:dyDescent="0.2">
      <c r="A11" s="145" t="s">
        <v>82</v>
      </c>
      <c r="B11" s="146">
        <v>7582.2</v>
      </c>
      <c r="C11" s="147">
        <v>6551.2</v>
      </c>
    </row>
    <row r="12" spans="1:3" s="20" customFormat="1" ht="17.25" customHeight="1" x14ac:dyDescent="0.2">
      <c r="A12" s="148" t="s">
        <v>83</v>
      </c>
      <c r="B12" s="149">
        <v>-2306.3000000000002</v>
      </c>
      <c r="C12" s="150">
        <v>-2047.7</v>
      </c>
    </row>
    <row r="13" spans="1:3" s="20" customFormat="1" ht="17.25" customHeight="1" x14ac:dyDescent="0.2">
      <c r="A13" s="148" t="s">
        <v>84</v>
      </c>
      <c r="B13" s="149">
        <v>-4711.7</v>
      </c>
      <c r="C13" s="150">
        <v>-4030.8</v>
      </c>
    </row>
    <row r="14" spans="1:3" s="20" customFormat="1" ht="17.25" customHeight="1" x14ac:dyDescent="0.2">
      <c r="A14" s="155" t="s">
        <v>85</v>
      </c>
      <c r="B14" s="156">
        <f>+B12+B13</f>
        <v>-7018</v>
      </c>
      <c r="C14" s="155">
        <f>+C12+C13</f>
        <v>-6078.5</v>
      </c>
    </row>
    <row r="15" spans="1:3" s="20" customFormat="1" ht="17.25" customHeight="1" x14ac:dyDescent="0.2">
      <c r="A15" s="145" t="s">
        <v>76</v>
      </c>
      <c r="B15" s="209">
        <f>-B12/B11</f>
        <v>0.30417293133918921</v>
      </c>
      <c r="C15" s="210">
        <f>-C12/C11</f>
        <v>0.31256868970570278</v>
      </c>
    </row>
    <row r="16" spans="1:3" s="20" customFormat="1" ht="17.25" customHeight="1" x14ac:dyDescent="0.2">
      <c r="A16" s="148" t="s">
        <v>75</v>
      </c>
      <c r="B16" s="211">
        <f>-B13/B11</f>
        <v>0.62141594787792465</v>
      </c>
      <c r="C16" s="212">
        <f>-C13/C11</f>
        <v>0.61527659054829653</v>
      </c>
    </row>
    <row r="17" spans="1:3" s="20" customFormat="1" ht="17.25" customHeight="1" thickBot="1" x14ac:dyDescent="0.25">
      <c r="A17" s="152" t="s">
        <v>77</v>
      </c>
      <c r="B17" s="213">
        <f>+B15+B16</f>
        <v>0.92558887921711386</v>
      </c>
      <c r="C17" s="214">
        <f>+C15+C16</f>
        <v>0.92784528025399937</v>
      </c>
    </row>
    <row r="19" spans="1:3" s="24" customFormat="1" ht="14.25" customHeight="1" x14ac:dyDescent="0.25">
      <c r="A19" s="12"/>
      <c r="B19" s="25"/>
      <c r="C19" s="25"/>
    </row>
    <row r="20" spans="1:3" ht="14.25" customHeight="1" x14ac:dyDescent="0.2">
      <c r="A20" s="3"/>
      <c r="B20" s="4"/>
      <c r="C20" s="4"/>
    </row>
    <row r="21" spans="1:3" ht="14.25" customHeight="1" x14ac:dyDescent="0.2">
      <c r="A21" s="3"/>
      <c r="B21" s="11"/>
      <c r="C21" s="4"/>
    </row>
    <row r="22" spans="1:3" ht="14.25" customHeight="1" x14ac:dyDescent="0.2">
      <c r="A22" s="3"/>
      <c r="B22" s="5"/>
      <c r="C22" s="6"/>
    </row>
  </sheetData>
  <phoneticPr fontId="0" type="noConversion"/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8:K57"/>
  <sheetViews>
    <sheetView showGridLines="0" view="pageBreakPreview" zoomScale="80" zoomScaleNormal="80" zoomScaleSheetLayoutView="80" workbookViewId="0">
      <selection activeCell="J1" sqref="J1"/>
    </sheetView>
  </sheetViews>
  <sheetFormatPr defaultColWidth="11.42578125" defaultRowHeight="16.5" customHeight="1" x14ac:dyDescent="0.2"/>
  <cols>
    <col min="1" max="1" width="88.42578125" style="1" bestFit="1" customWidth="1"/>
    <col min="2" max="3" width="11.28515625" style="1" customWidth="1"/>
    <col min="4" max="4" width="8.7109375" style="30" customWidth="1"/>
    <col min="5" max="6" width="11.28515625" style="1" customWidth="1"/>
    <col min="7" max="7" width="8.7109375" style="30" customWidth="1"/>
    <col min="8" max="9" width="11.28515625" style="1" customWidth="1"/>
    <col min="10" max="10" width="8.7109375" style="30" customWidth="1"/>
    <col min="11" max="16384" width="11.42578125" style="1"/>
  </cols>
  <sheetData>
    <row r="8" spans="1:10" ht="18" x14ac:dyDescent="0.25">
      <c r="A8" s="82" t="s">
        <v>72</v>
      </c>
      <c r="B8" s="19"/>
      <c r="C8" s="19"/>
    </row>
    <row r="10" spans="1:10" s="20" customFormat="1" ht="16.5" customHeight="1" x14ac:dyDescent="0.2">
      <c r="A10" s="29"/>
      <c r="B10" s="219" t="s">
        <v>12</v>
      </c>
      <c r="C10" s="219" t="s">
        <v>20</v>
      </c>
      <c r="D10" s="219" t="s">
        <v>20</v>
      </c>
      <c r="E10" s="218" t="s">
        <v>14</v>
      </c>
      <c r="F10" s="219" t="s">
        <v>20</v>
      </c>
      <c r="G10" s="220" t="s">
        <v>20</v>
      </c>
      <c r="H10" s="218" t="s">
        <v>13</v>
      </c>
      <c r="I10" s="219" t="s">
        <v>20</v>
      </c>
      <c r="J10" s="220" t="s">
        <v>20</v>
      </c>
    </row>
    <row r="11" spans="1:10" s="20" customFormat="1" ht="16.5" customHeight="1" thickBot="1" x14ac:dyDescent="0.25">
      <c r="A11" s="104"/>
      <c r="B11" s="84" t="str">
        <f>'Income statement'!$B$10</f>
        <v>12M 2023</v>
      </c>
      <c r="C11" s="85" t="str">
        <f>'Income statement'!$C$10</f>
        <v>12M 2022</v>
      </c>
      <c r="D11" s="105" t="s">
        <v>29</v>
      </c>
      <c r="E11" s="111" t="str">
        <f>'Income statement'!$B$10</f>
        <v>12M 2023</v>
      </c>
      <c r="F11" s="85" t="str">
        <f>'Income statement'!$C$10</f>
        <v>12M 2022</v>
      </c>
      <c r="G11" s="105" t="s">
        <v>29</v>
      </c>
      <c r="H11" s="111" t="str">
        <f>'Income statement'!$B$10</f>
        <v>12M 2023</v>
      </c>
      <c r="I11" s="85" t="str">
        <f>'Income statement'!$C$10</f>
        <v>12M 2022</v>
      </c>
      <c r="J11" s="105" t="s">
        <v>29</v>
      </c>
    </row>
    <row r="12" spans="1:10" s="20" customFormat="1" ht="16.5" customHeight="1" x14ac:dyDescent="0.2">
      <c r="A12" s="115" t="s">
        <v>31</v>
      </c>
      <c r="B12" s="74">
        <v>419.58</v>
      </c>
      <c r="C12" s="69">
        <v>485.05</v>
      </c>
      <c r="D12" s="116">
        <v>-13.5</v>
      </c>
      <c r="E12" s="117">
        <v>246.15</v>
      </c>
      <c r="F12" s="69">
        <v>297.57</v>
      </c>
      <c r="G12" s="118">
        <v>-17.28</v>
      </c>
      <c r="H12" s="117">
        <v>49.33</v>
      </c>
      <c r="I12" s="69">
        <v>82.08</v>
      </c>
      <c r="J12" s="118">
        <v>-39.9</v>
      </c>
    </row>
    <row r="13" spans="1:10" s="20" customFormat="1" ht="16.5" customHeight="1" x14ac:dyDescent="0.2">
      <c r="A13" s="34" t="s">
        <v>32</v>
      </c>
      <c r="B13" s="109">
        <v>3307.36</v>
      </c>
      <c r="C13" s="35">
        <v>3163.36</v>
      </c>
      <c r="D13" s="36">
        <v>4.55</v>
      </c>
      <c r="E13" s="112">
        <v>2040.07</v>
      </c>
      <c r="F13" s="35">
        <v>1860.78</v>
      </c>
      <c r="G13" s="37">
        <v>9.64</v>
      </c>
      <c r="H13" s="112">
        <v>1224.5</v>
      </c>
      <c r="I13" s="35">
        <v>1070.8800000000001</v>
      </c>
      <c r="J13" s="37">
        <v>14.34</v>
      </c>
    </row>
    <row r="14" spans="1:10" s="20" customFormat="1" ht="16.5" customHeight="1" x14ac:dyDescent="0.2">
      <c r="A14" s="38" t="s">
        <v>39</v>
      </c>
      <c r="B14" s="110">
        <v>-2654.26</v>
      </c>
      <c r="C14" s="39">
        <v>-2790.42</v>
      </c>
      <c r="D14" s="40">
        <v>-4.88</v>
      </c>
      <c r="E14" s="113">
        <v>-1615.62</v>
      </c>
      <c r="F14" s="39">
        <v>-1456.22</v>
      </c>
      <c r="G14" s="41">
        <v>10.95</v>
      </c>
      <c r="H14" s="113">
        <v>-1096.2</v>
      </c>
      <c r="I14" s="39">
        <v>-950.53</v>
      </c>
      <c r="J14" s="41">
        <v>15.33</v>
      </c>
    </row>
    <row r="15" spans="1:10" s="20" customFormat="1" ht="16.5" customHeight="1" x14ac:dyDescent="0.2">
      <c r="A15" s="38" t="s">
        <v>42</v>
      </c>
      <c r="B15" s="110">
        <v>-233.52</v>
      </c>
      <c r="C15" s="39">
        <v>112.12</v>
      </c>
      <c r="D15" s="40" t="s">
        <v>28</v>
      </c>
      <c r="E15" s="113">
        <v>-178.3</v>
      </c>
      <c r="F15" s="39">
        <v>-106.98</v>
      </c>
      <c r="G15" s="41">
        <v>66.66</v>
      </c>
      <c r="H15" s="113">
        <v>-78.97</v>
      </c>
      <c r="I15" s="39">
        <v>-38.270000000000003</v>
      </c>
      <c r="J15" s="41" t="s">
        <v>27</v>
      </c>
    </row>
    <row r="16" spans="1:10" s="20" customFormat="1" ht="16.5" customHeight="1" x14ac:dyDescent="0.2">
      <c r="A16" s="115" t="s">
        <v>45</v>
      </c>
      <c r="B16" s="74">
        <v>144.47999999999999</v>
      </c>
      <c r="C16" s="69">
        <v>-57.85</v>
      </c>
      <c r="D16" s="116" t="s">
        <v>28</v>
      </c>
      <c r="E16" s="117">
        <v>46.71</v>
      </c>
      <c r="F16" s="69">
        <v>18.53</v>
      </c>
      <c r="G16" s="118" t="s">
        <v>27</v>
      </c>
      <c r="H16" s="117">
        <v>28.44</v>
      </c>
      <c r="I16" s="69">
        <v>29.15</v>
      </c>
      <c r="J16" s="118">
        <v>-2.44</v>
      </c>
    </row>
    <row r="17" spans="1:10" s="20" customFormat="1" ht="16.5" customHeight="1" x14ac:dyDescent="0.2">
      <c r="A17" s="34" t="s">
        <v>46</v>
      </c>
      <c r="B17" s="109">
        <v>1010.85</v>
      </c>
      <c r="C17" s="35">
        <v>-740.63</v>
      </c>
      <c r="D17" s="36" t="s">
        <v>28</v>
      </c>
      <c r="E17" s="112">
        <v>183.11</v>
      </c>
      <c r="F17" s="35">
        <v>-15.72</v>
      </c>
      <c r="G17" s="37" t="s">
        <v>28</v>
      </c>
      <c r="H17" s="112">
        <v>130.07</v>
      </c>
      <c r="I17" s="35">
        <v>-14.84</v>
      </c>
      <c r="J17" s="37" t="s">
        <v>28</v>
      </c>
    </row>
    <row r="18" spans="1:10" s="20" customFormat="1" ht="16.5" customHeight="1" x14ac:dyDescent="0.2">
      <c r="A18" s="38" t="s">
        <v>47</v>
      </c>
      <c r="B18" s="110">
        <v>26.25</v>
      </c>
      <c r="C18" s="39">
        <v>18.7</v>
      </c>
      <c r="D18" s="40">
        <v>40.380000000000003</v>
      </c>
      <c r="E18" s="113">
        <v>-1.04</v>
      </c>
      <c r="F18" s="39">
        <v>0.1</v>
      </c>
      <c r="G18" s="41" t="s">
        <v>28</v>
      </c>
      <c r="H18" s="113">
        <v>0.34</v>
      </c>
      <c r="I18" s="39">
        <v>0.02</v>
      </c>
      <c r="J18" s="41" t="s">
        <v>27</v>
      </c>
    </row>
    <row r="19" spans="1:10" s="20" customFormat="1" ht="16.5" customHeight="1" x14ac:dyDescent="0.2">
      <c r="A19" s="38" t="s">
        <v>48</v>
      </c>
      <c r="B19" s="110">
        <v>-908.34</v>
      </c>
      <c r="C19" s="39">
        <v>646.35</v>
      </c>
      <c r="D19" s="40" t="s">
        <v>28</v>
      </c>
      <c r="E19" s="113">
        <v>-135.36000000000001</v>
      </c>
      <c r="F19" s="39">
        <v>34.14</v>
      </c>
      <c r="G19" s="41" t="s">
        <v>28</v>
      </c>
      <c r="H19" s="113">
        <v>-101.97</v>
      </c>
      <c r="I19" s="39">
        <v>43.97</v>
      </c>
      <c r="J19" s="41" t="s">
        <v>28</v>
      </c>
    </row>
    <row r="20" spans="1:10" s="21" customFormat="1" ht="16.5" customHeight="1" x14ac:dyDescent="0.2">
      <c r="A20" s="38" t="s">
        <v>49</v>
      </c>
      <c r="B20" s="110">
        <v>15.71</v>
      </c>
      <c r="C20" s="39">
        <v>17.73</v>
      </c>
      <c r="D20" s="40">
        <v>-11.37</v>
      </c>
      <c r="E20" s="113">
        <v>0</v>
      </c>
      <c r="F20" s="39">
        <v>0</v>
      </c>
      <c r="G20" s="41" t="s">
        <v>28</v>
      </c>
      <c r="H20" s="113">
        <v>0</v>
      </c>
      <c r="I20" s="39">
        <v>0</v>
      </c>
      <c r="J20" s="41" t="s">
        <v>28</v>
      </c>
    </row>
    <row r="21" spans="1:10" s="21" customFormat="1" ht="16.5" customHeight="1" x14ac:dyDescent="0.2">
      <c r="A21" s="119" t="s">
        <v>50</v>
      </c>
      <c r="B21" s="120">
        <v>-47.42</v>
      </c>
      <c r="C21" s="121">
        <v>-38.909999999999997</v>
      </c>
      <c r="D21" s="122">
        <v>21.88</v>
      </c>
      <c r="E21" s="123">
        <v>-2.92</v>
      </c>
      <c r="F21" s="121">
        <v>-1.9</v>
      </c>
      <c r="G21" s="124">
        <v>53.57</v>
      </c>
      <c r="H21" s="123">
        <v>-1.01</v>
      </c>
      <c r="I21" s="121">
        <v>-1.1299999999999999</v>
      </c>
      <c r="J21" s="124">
        <v>-10.73</v>
      </c>
    </row>
    <row r="22" spans="1:10" s="21" customFormat="1" ht="16.5" customHeight="1" x14ac:dyDescent="0.2">
      <c r="A22" s="125" t="s">
        <v>51</v>
      </c>
      <c r="B22" s="126">
        <v>-130.75</v>
      </c>
      <c r="C22" s="127">
        <v>-115.27</v>
      </c>
      <c r="D22" s="128">
        <v>13.43</v>
      </c>
      <c r="E22" s="129">
        <v>-71.959999999999994</v>
      </c>
      <c r="F22" s="127">
        <v>-73.47</v>
      </c>
      <c r="G22" s="130">
        <v>-2.06</v>
      </c>
      <c r="H22" s="129">
        <v>-44</v>
      </c>
      <c r="I22" s="127">
        <v>-37.61</v>
      </c>
      <c r="J22" s="130">
        <v>16.989999999999998</v>
      </c>
    </row>
    <row r="23" spans="1:10" s="21" customFormat="1" ht="18.75" customHeight="1" thickBot="1" x14ac:dyDescent="0.25">
      <c r="A23" s="106" t="s">
        <v>26</v>
      </c>
      <c r="B23" s="88">
        <v>385.88</v>
      </c>
      <c r="C23" s="89">
        <v>273.02</v>
      </c>
      <c r="D23" s="107">
        <v>41.34</v>
      </c>
      <c r="E23" s="114">
        <v>217.98</v>
      </c>
      <c r="F23" s="89">
        <v>240.72</v>
      </c>
      <c r="G23" s="108">
        <v>-9.4499999999999993</v>
      </c>
      <c r="H23" s="114">
        <v>32.76</v>
      </c>
      <c r="I23" s="89">
        <v>72.489999999999995</v>
      </c>
      <c r="J23" s="108">
        <v>-54.81</v>
      </c>
    </row>
    <row r="24" spans="1:10" s="21" customFormat="1" ht="16.5" customHeight="1" x14ac:dyDescent="0.2">
      <c r="A24" s="131" t="s">
        <v>24</v>
      </c>
      <c r="B24" s="132">
        <v>0</v>
      </c>
      <c r="C24" s="133">
        <v>0</v>
      </c>
      <c r="D24" s="134" t="s">
        <v>28</v>
      </c>
      <c r="E24" s="135">
        <v>0</v>
      </c>
      <c r="F24" s="133">
        <v>0</v>
      </c>
      <c r="G24" s="136" t="s">
        <v>28</v>
      </c>
      <c r="H24" s="135">
        <v>-3.39</v>
      </c>
      <c r="I24" s="133">
        <v>-0.18</v>
      </c>
      <c r="J24" s="136" t="s">
        <v>27</v>
      </c>
    </row>
    <row r="25" spans="1:10" s="21" customFormat="1" ht="18.75" customHeight="1" thickBot="1" x14ac:dyDescent="0.25">
      <c r="A25" s="106" t="s">
        <v>19</v>
      </c>
      <c r="B25" s="88">
        <v>385.88</v>
      </c>
      <c r="C25" s="89">
        <v>273.02</v>
      </c>
      <c r="D25" s="107">
        <v>41.34</v>
      </c>
      <c r="E25" s="114">
        <v>217.98</v>
      </c>
      <c r="F25" s="89">
        <v>240.72</v>
      </c>
      <c r="G25" s="108">
        <v>-9.4499999999999993</v>
      </c>
      <c r="H25" s="114">
        <v>29.37</v>
      </c>
      <c r="I25" s="89">
        <v>72.3</v>
      </c>
      <c r="J25" s="108">
        <v>-59.38</v>
      </c>
    </row>
    <row r="26" spans="1:10" s="21" customFormat="1" ht="16.5" customHeight="1" x14ac:dyDescent="0.2">
      <c r="A26" s="131" t="s">
        <v>5</v>
      </c>
      <c r="B26" s="132">
        <v>-79.349999999999994</v>
      </c>
      <c r="C26" s="133">
        <v>-27.74</v>
      </c>
      <c r="D26" s="134" t="s">
        <v>27</v>
      </c>
      <c r="E26" s="135">
        <v>-24.31</v>
      </c>
      <c r="F26" s="133">
        <v>-47.03</v>
      </c>
      <c r="G26" s="136">
        <v>-48.31</v>
      </c>
      <c r="H26" s="135">
        <v>-13.38</v>
      </c>
      <c r="I26" s="133">
        <v>-14.4</v>
      </c>
      <c r="J26" s="136">
        <v>-7.07</v>
      </c>
    </row>
    <row r="27" spans="1:10" s="21" customFormat="1" ht="18.75" customHeight="1" thickBot="1" x14ac:dyDescent="0.25">
      <c r="A27" s="106" t="s">
        <v>73</v>
      </c>
      <c r="B27" s="88">
        <v>306.52</v>
      </c>
      <c r="C27" s="89">
        <v>245.28</v>
      </c>
      <c r="D27" s="107">
        <v>24.97</v>
      </c>
      <c r="E27" s="114">
        <v>193.67</v>
      </c>
      <c r="F27" s="89">
        <v>193.69</v>
      </c>
      <c r="G27" s="108">
        <v>-0.01</v>
      </c>
      <c r="H27" s="114">
        <v>15.99</v>
      </c>
      <c r="I27" s="89">
        <v>57.91</v>
      </c>
      <c r="J27" s="108">
        <v>-72.39</v>
      </c>
    </row>
    <row r="28" spans="1:10" s="20" customFormat="1" ht="18.75" customHeight="1" x14ac:dyDescent="0.2">
      <c r="A28" s="137" t="s">
        <v>0</v>
      </c>
      <c r="B28" s="138">
        <v>0.91600000000000004</v>
      </c>
      <c r="C28" s="139">
        <v>0.90100000000000002</v>
      </c>
      <c r="D28" s="140"/>
      <c r="E28" s="141">
        <v>0.91300000000000003</v>
      </c>
      <c r="F28" s="139">
        <v>0.90600000000000003</v>
      </c>
      <c r="G28" s="142"/>
      <c r="H28" s="141">
        <v>0.97399999999999998</v>
      </c>
      <c r="I28" s="139">
        <v>0.94499999999999995</v>
      </c>
      <c r="J28" s="143"/>
    </row>
    <row r="37" spans="1:11" ht="18" x14ac:dyDescent="0.25">
      <c r="A37" s="82" t="s">
        <v>72</v>
      </c>
    </row>
    <row r="39" spans="1:11" ht="16.5" customHeight="1" x14ac:dyDescent="0.2">
      <c r="A39" s="29"/>
      <c r="B39" s="219" t="s">
        <v>22</v>
      </c>
      <c r="C39" s="219" t="s">
        <v>20</v>
      </c>
      <c r="D39" s="219" t="s">
        <v>20</v>
      </c>
      <c r="E39" s="218" t="s">
        <v>25</v>
      </c>
      <c r="F39" s="219" t="s">
        <v>20</v>
      </c>
      <c r="G39" s="220" t="s">
        <v>20</v>
      </c>
      <c r="H39" s="218" t="s">
        <v>23</v>
      </c>
      <c r="I39" s="219" t="s">
        <v>20</v>
      </c>
      <c r="J39" s="220" t="s">
        <v>20</v>
      </c>
    </row>
    <row r="40" spans="1:11" ht="16.5" customHeight="1" thickBot="1" x14ac:dyDescent="0.25">
      <c r="A40" s="104"/>
      <c r="B40" s="84" t="str">
        <f>'Income statement'!$B$10</f>
        <v>12M 2023</v>
      </c>
      <c r="C40" s="85" t="str">
        <f>'Income statement'!$C$10</f>
        <v>12M 2022</v>
      </c>
      <c r="D40" s="105" t="s">
        <v>29</v>
      </c>
      <c r="E40" s="111" t="str">
        <f>'Income statement'!$B$10</f>
        <v>12M 2023</v>
      </c>
      <c r="F40" s="85" t="str">
        <f>'Income statement'!$C$10</f>
        <v>12M 2022</v>
      </c>
      <c r="G40" s="105" t="s">
        <v>29</v>
      </c>
      <c r="H40" s="111" t="str">
        <f>'Income statement'!$B$10</f>
        <v>12M 2023</v>
      </c>
      <c r="I40" s="85" t="str">
        <f>'Income statement'!$C$10</f>
        <v>12M 2022</v>
      </c>
      <c r="J40" s="105" t="s">
        <v>29</v>
      </c>
      <c r="K40" s="20"/>
    </row>
    <row r="41" spans="1:11" ht="16.5" customHeight="1" x14ac:dyDescent="0.2">
      <c r="A41" s="115" t="s">
        <v>31</v>
      </c>
      <c r="B41" s="74">
        <v>215.91</v>
      </c>
      <c r="C41" s="69">
        <v>117.48</v>
      </c>
      <c r="D41" s="116">
        <v>83.79</v>
      </c>
      <c r="E41" s="117">
        <v>65.709999999999994</v>
      </c>
      <c r="F41" s="69">
        <v>36.92</v>
      </c>
      <c r="G41" s="118">
        <v>77.95</v>
      </c>
      <c r="H41" s="117">
        <v>198.87</v>
      </c>
      <c r="I41" s="69">
        <v>128.46</v>
      </c>
      <c r="J41" s="118">
        <v>54.81</v>
      </c>
      <c r="K41" s="20"/>
    </row>
    <row r="42" spans="1:11" ht="16.5" customHeight="1" x14ac:dyDescent="0.2">
      <c r="A42" s="34" t="s">
        <v>32</v>
      </c>
      <c r="B42" s="109">
        <v>3148.08</v>
      </c>
      <c r="C42" s="35">
        <v>2673.6</v>
      </c>
      <c r="D42" s="36">
        <v>17.75</v>
      </c>
      <c r="E42" s="112">
        <v>617.64</v>
      </c>
      <c r="F42" s="35">
        <v>483.18</v>
      </c>
      <c r="G42" s="37">
        <v>27.83</v>
      </c>
      <c r="H42" s="112">
        <v>1652.25</v>
      </c>
      <c r="I42" s="35">
        <v>1399.72</v>
      </c>
      <c r="J42" s="37">
        <v>18.04</v>
      </c>
    </row>
    <row r="43" spans="1:11" ht="16.5" customHeight="1" x14ac:dyDescent="0.2">
      <c r="A43" s="38" t="s">
        <v>39</v>
      </c>
      <c r="B43" s="110">
        <v>-2730.7</v>
      </c>
      <c r="C43" s="39">
        <v>-2382.6</v>
      </c>
      <c r="D43" s="40">
        <v>14.61</v>
      </c>
      <c r="E43" s="113">
        <v>-560.29999999999995</v>
      </c>
      <c r="F43" s="39">
        <v>-412.5</v>
      </c>
      <c r="G43" s="41">
        <v>35.83</v>
      </c>
      <c r="H43" s="113">
        <v>-1327.77</v>
      </c>
      <c r="I43" s="39">
        <v>-1197.57</v>
      </c>
      <c r="J43" s="41">
        <v>10.87</v>
      </c>
    </row>
    <row r="44" spans="1:11" ht="16.5" customHeight="1" x14ac:dyDescent="0.2">
      <c r="A44" s="38" t="s">
        <v>42</v>
      </c>
      <c r="B44" s="110">
        <v>-201.47</v>
      </c>
      <c r="C44" s="39">
        <v>-173.53</v>
      </c>
      <c r="D44" s="40">
        <v>16.100000000000001</v>
      </c>
      <c r="E44" s="113">
        <v>8.3699999999999992</v>
      </c>
      <c r="F44" s="39">
        <v>-33.75</v>
      </c>
      <c r="G44" s="41" t="s">
        <v>28</v>
      </c>
      <c r="H44" s="113">
        <v>-125.6</v>
      </c>
      <c r="I44" s="39">
        <v>-73.680000000000007</v>
      </c>
      <c r="J44" s="41">
        <v>70.459999999999994</v>
      </c>
    </row>
    <row r="45" spans="1:11" ht="16.5" customHeight="1" x14ac:dyDescent="0.2">
      <c r="A45" s="115" t="s">
        <v>45</v>
      </c>
      <c r="B45" s="74">
        <v>71.53</v>
      </c>
      <c r="C45" s="69">
        <v>29.5</v>
      </c>
      <c r="D45" s="116" t="s">
        <v>27</v>
      </c>
      <c r="E45" s="117">
        <v>42.83</v>
      </c>
      <c r="F45" s="69">
        <v>23.6</v>
      </c>
      <c r="G45" s="118">
        <v>81.5</v>
      </c>
      <c r="H45" s="117">
        <v>12.43</v>
      </c>
      <c r="I45" s="69">
        <v>-11.23</v>
      </c>
      <c r="J45" s="118" t="s">
        <v>28</v>
      </c>
    </row>
    <row r="46" spans="1:11" ht="16.5" customHeight="1" x14ac:dyDescent="0.2">
      <c r="A46" s="34" t="s">
        <v>46</v>
      </c>
      <c r="B46" s="109">
        <v>293.61</v>
      </c>
      <c r="C46" s="35">
        <v>-13.89</v>
      </c>
      <c r="D46" s="36" t="s">
        <v>28</v>
      </c>
      <c r="E46" s="112">
        <v>274.2</v>
      </c>
      <c r="F46" s="35">
        <v>30.78</v>
      </c>
      <c r="G46" s="37" t="s">
        <v>27</v>
      </c>
      <c r="H46" s="112">
        <v>50.78</v>
      </c>
      <c r="I46" s="35">
        <v>-8.76</v>
      </c>
      <c r="J46" s="37" t="s">
        <v>28</v>
      </c>
    </row>
    <row r="47" spans="1:11" ht="16.5" customHeight="1" x14ac:dyDescent="0.2">
      <c r="A47" s="38" t="s">
        <v>47</v>
      </c>
      <c r="B47" s="110">
        <v>0.23</v>
      </c>
      <c r="C47" s="39">
        <v>2.92</v>
      </c>
      <c r="D47" s="40">
        <v>-92.25</v>
      </c>
      <c r="E47" s="113">
        <v>0.54</v>
      </c>
      <c r="F47" s="39">
        <v>0.38</v>
      </c>
      <c r="G47" s="41">
        <v>43.37</v>
      </c>
      <c r="H47" s="113">
        <v>5.58</v>
      </c>
      <c r="I47" s="39">
        <v>15.73</v>
      </c>
      <c r="J47" s="41">
        <v>-64.53</v>
      </c>
    </row>
    <row r="48" spans="1:11" ht="16.5" customHeight="1" x14ac:dyDescent="0.2">
      <c r="A48" s="38" t="s">
        <v>48</v>
      </c>
      <c r="B48" s="110">
        <v>-222.31</v>
      </c>
      <c r="C48" s="39">
        <v>40.47</v>
      </c>
      <c r="D48" s="40" t="s">
        <v>28</v>
      </c>
      <c r="E48" s="113">
        <v>-231.91</v>
      </c>
      <c r="F48" s="39">
        <v>-7.56</v>
      </c>
      <c r="G48" s="41" t="s">
        <v>27</v>
      </c>
      <c r="H48" s="113">
        <v>-44.68</v>
      </c>
      <c r="I48" s="39">
        <v>-18.760000000000002</v>
      </c>
      <c r="J48" s="41" t="s">
        <v>27</v>
      </c>
    </row>
    <row r="49" spans="1:10" ht="16.5" customHeight="1" x14ac:dyDescent="0.2">
      <c r="A49" s="38" t="s">
        <v>49</v>
      </c>
      <c r="B49" s="110">
        <v>0</v>
      </c>
      <c r="C49" s="39">
        <v>0</v>
      </c>
      <c r="D49" s="40" t="s">
        <v>28</v>
      </c>
      <c r="E49" s="113">
        <v>0</v>
      </c>
      <c r="F49" s="39">
        <v>0</v>
      </c>
      <c r="G49" s="41" t="s">
        <v>28</v>
      </c>
      <c r="H49" s="113">
        <v>0.75</v>
      </c>
      <c r="I49" s="39">
        <v>0.56000000000000005</v>
      </c>
      <c r="J49" s="41">
        <v>34.86</v>
      </c>
    </row>
    <row r="50" spans="1:10" ht="16.5" customHeight="1" x14ac:dyDescent="0.2">
      <c r="A50" s="119" t="s">
        <v>50</v>
      </c>
      <c r="B50" s="120">
        <v>-8.27</v>
      </c>
      <c r="C50" s="121">
        <v>-1.31</v>
      </c>
      <c r="D50" s="122" t="s">
        <v>27</v>
      </c>
      <c r="E50" s="123">
        <v>-0.57999999999999996</v>
      </c>
      <c r="F50" s="121">
        <v>-0.32</v>
      </c>
      <c r="G50" s="124">
        <v>82.82</v>
      </c>
      <c r="H50" s="123">
        <v>-86.23</v>
      </c>
      <c r="I50" s="121">
        <v>-89.13</v>
      </c>
      <c r="J50" s="124">
        <v>-3.25</v>
      </c>
    </row>
    <row r="51" spans="1:10" ht="16.5" customHeight="1" x14ac:dyDescent="0.2">
      <c r="A51" s="125" t="s">
        <v>51</v>
      </c>
      <c r="B51" s="126">
        <v>-96.42</v>
      </c>
      <c r="C51" s="127">
        <v>-52.42</v>
      </c>
      <c r="D51" s="128">
        <v>83.92</v>
      </c>
      <c r="E51" s="129">
        <v>-33.950000000000003</v>
      </c>
      <c r="F51" s="127">
        <v>-18.690000000000001</v>
      </c>
      <c r="G51" s="130">
        <v>81.650000000000006</v>
      </c>
      <c r="H51" s="129">
        <v>-142.46</v>
      </c>
      <c r="I51" s="127">
        <v>-115.34</v>
      </c>
      <c r="J51" s="130">
        <v>23.52</v>
      </c>
    </row>
    <row r="52" spans="1:10" ht="18.75" customHeight="1" thickBot="1" x14ac:dyDescent="0.25">
      <c r="A52" s="106" t="s">
        <v>26</v>
      </c>
      <c r="B52" s="88">
        <v>182.75</v>
      </c>
      <c r="C52" s="89">
        <v>93.25</v>
      </c>
      <c r="D52" s="107">
        <v>95.98</v>
      </c>
      <c r="E52" s="114">
        <v>74.02</v>
      </c>
      <c r="F52" s="89">
        <v>41.52</v>
      </c>
      <c r="G52" s="108">
        <v>78.27</v>
      </c>
      <c r="H52" s="114">
        <v>-17.39</v>
      </c>
      <c r="I52" s="89">
        <v>-87.24</v>
      </c>
      <c r="J52" s="108">
        <v>-80.069999999999993</v>
      </c>
    </row>
    <row r="53" spans="1:10" ht="16.5" customHeight="1" x14ac:dyDescent="0.2">
      <c r="A53" s="131" t="s">
        <v>24</v>
      </c>
      <c r="B53" s="132">
        <v>-81.739999999999995</v>
      </c>
      <c r="C53" s="133">
        <v>-44.84</v>
      </c>
      <c r="D53" s="134">
        <v>82.29</v>
      </c>
      <c r="E53" s="135">
        <v>-9.7799999999999994</v>
      </c>
      <c r="F53" s="133">
        <v>-3.04</v>
      </c>
      <c r="G53" s="136" t="s">
        <v>27</v>
      </c>
      <c r="H53" s="135">
        <v>-8.39</v>
      </c>
      <c r="I53" s="133">
        <v>0</v>
      </c>
      <c r="J53" s="136" t="s">
        <v>28</v>
      </c>
    </row>
    <row r="54" spans="1:10" ht="18.75" customHeight="1" thickBot="1" x14ac:dyDescent="0.25">
      <c r="A54" s="106" t="s">
        <v>19</v>
      </c>
      <c r="B54" s="88">
        <v>101.01</v>
      </c>
      <c r="C54" s="89">
        <v>48.41</v>
      </c>
      <c r="D54" s="107" t="s">
        <v>27</v>
      </c>
      <c r="E54" s="114">
        <v>64.239999999999995</v>
      </c>
      <c r="F54" s="89">
        <v>38.479999999999997</v>
      </c>
      <c r="G54" s="108">
        <v>66.95</v>
      </c>
      <c r="H54" s="114">
        <v>-25.78</v>
      </c>
      <c r="I54" s="89">
        <v>-87.24</v>
      </c>
      <c r="J54" s="108">
        <v>-70.45</v>
      </c>
    </row>
    <row r="55" spans="1:10" ht="16.5" customHeight="1" x14ac:dyDescent="0.2">
      <c r="A55" s="131" t="s">
        <v>5</v>
      </c>
      <c r="B55" s="132">
        <v>-48.46</v>
      </c>
      <c r="C55" s="133">
        <v>-35.1</v>
      </c>
      <c r="D55" s="134">
        <v>38.06</v>
      </c>
      <c r="E55" s="135">
        <v>-26.6</v>
      </c>
      <c r="F55" s="133">
        <v>-23.25</v>
      </c>
      <c r="G55" s="136">
        <v>14.42</v>
      </c>
      <c r="H55" s="135">
        <v>-4.33</v>
      </c>
      <c r="I55" s="133">
        <v>25.83</v>
      </c>
      <c r="J55" s="136" t="s">
        <v>28</v>
      </c>
    </row>
    <row r="56" spans="1:10" ht="18.75" customHeight="1" thickBot="1" x14ac:dyDescent="0.25">
      <c r="A56" s="106" t="s">
        <v>73</v>
      </c>
      <c r="B56" s="88">
        <v>52.55</v>
      </c>
      <c r="C56" s="89">
        <v>13.31</v>
      </c>
      <c r="D56" s="107" t="s">
        <v>27</v>
      </c>
      <c r="E56" s="114">
        <v>37.64</v>
      </c>
      <c r="F56" s="89">
        <v>15.23</v>
      </c>
      <c r="G56" s="108" t="s">
        <v>27</v>
      </c>
      <c r="H56" s="114">
        <v>-30.11</v>
      </c>
      <c r="I56" s="89">
        <v>-61.41</v>
      </c>
      <c r="J56" s="108">
        <v>-50.97</v>
      </c>
    </row>
    <row r="57" spans="1:10" ht="18.75" customHeight="1" x14ac:dyDescent="0.2">
      <c r="A57" s="137" t="s">
        <v>0</v>
      </c>
      <c r="B57" s="138">
        <v>0.95199999999999996</v>
      </c>
      <c r="C57" s="139">
        <v>0.95399999999999996</v>
      </c>
      <c r="D57" s="140"/>
      <c r="E57" s="141">
        <v>0.96599999999999997</v>
      </c>
      <c r="F57" s="139">
        <v>0.96399999999999997</v>
      </c>
      <c r="G57" s="142"/>
      <c r="H57" s="215" t="s">
        <v>28</v>
      </c>
      <c r="I57" s="216" t="s">
        <v>28</v>
      </c>
      <c r="J57" s="142"/>
    </row>
  </sheetData>
  <mergeCells count="6">
    <mergeCell ref="H10:J10"/>
    <mergeCell ref="H39:J39"/>
    <mergeCell ref="E10:G10"/>
    <mergeCell ref="E39:G39"/>
    <mergeCell ref="B39:D39"/>
    <mergeCell ref="B10:D10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&amp;C&amp;A&amp;R&amp;P</oddFooter>
  </headerFooter>
  <rowBreaks count="1" manualBreakCount="1">
    <brk id="29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1395-024A-42ED-B089-19C915525CAD}">
  <dimension ref="A8:D22"/>
  <sheetViews>
    <sheetView showGridLines="0" view="pageBreakPreview" zoomScale="85" zoomScaleNormal="100" zoomScaleSheetLayoutView="85" workbookViewId="0">
      <selection activeCell="A17" sqref="A17"/>
    </sheetView>
  </sheetViews>
  <sheetFormatPr defaultColWidth="11.42578125" defaultRowHeight="14.25" customHeight="1" x14ac:dyDescent="0.2"/>
  <cols>
    <col min="1" max="1" width="75.7109375" style="55" bestFit="1" customWidth="1"/>
    <col min="2" max="4" width="16.42578125" style="52" customWidth="1"/>
    <col min="5" max="16384" width="11.42578125" style="52"/>
  </cols>
  <sheetData>
    <row r="8" spans="1:4" s="42" customFormat="1" ht="18" x14ac:dyDescent="0.25">
      <c r="A8" s="157" t="s">
        <v>88</v>
      </c>
    </row>
    <row r="10" spans="1:4" s="43" customFormat="1" ht="17.25" customHeight="1" thickBot="1" x14ac:dyDescent="0.25">
      <c r="A10" s="159"/>
      <c r="B10" s="166" t="s">
        <v>87</v>
      </c>
      <c r="C10" s="160" t="s">
        <v>81</v>
      </c>
      <c r="D10" s="166" t="s">
        <v>100</v>
      </c>
    </row>
    <row r="11" spans="1:4" s="43" customFormat="1" ht="17.25" customHeight="1" x14ac:dyDescent="0.2">
      <c r="A11" s="162" t="s">
        <v>89</v>
      </c>
      <c r="B11" s="146">
        <v>6029.7</v>
      </c>
      <c r="C11" s="163">
        <v>5713.9</v>
      </c>
      <c r="D11" s="146">
        <v>5308.3</v>
      </c>
    </row>
    <row r="12" spans="1:4" s="43" customFormat="1" ht="17.25" customHeight="1" x14ac:dyDescent="0.2">
      <c r="A12" s="164" t="s">
        <v>90</v>
      </c>
      <c r="B12" s="149">
        <v>-159.30000000000001</v>
      </c>
      <c r="C12" s="165">
        <v>52.3</v>
      </c>
      <c r="D12" s="149">
        <v>-139.4</v>
      </c>
    </row>
    <row r="13" spans="1:4" s="43" customFormat="1" ht="17.25" customHeight="1" x14ac:dyDescent="0.2">
      <c r="A13" s="155" t="s">
        <v>91</v>
      </c>
      <c r="B13" s="156">
        <f>SUM(B11:B12)</f>
        <v>5870.4</v>
      </c>
      <c r="C13" s="155">
        <f>SUM(C11:C12)</f>
        <v>5766.2</v>
      </c>
      <c r="D13" s="156">
        <f>SUM(D11:D12)</f>
        <v>5168.9000000000005</v>
      </c>
    </row>
    <row r="14" spans="1:4" s="43" customFormat="1" ht="17.25" customHeight="1" x14ac:dyDescent="0.2">
      <c r="A14" s="162" t="s">
        <v>92</v>
      </c>
      <c r="B14" s="146">
        <v>5818.3</v>
      </c>
      <c r="C14" s="163">
        <v>5467.6</v>
      </c>
      <c r="D14" s="44"/>
    </row>
    <row r="15" spans="1:4" s="43" customFormat="1" ht="17.25" customHeight="1" x14ac:dyDescent="0.2">
      <c r="A15" s="164" t="s">
        <v>26</v>
      </c>
      <c r="B15" s="149">
        <v>876</v>
      </c>
      <c r="C15" s="165">
        <v>633.79999999999995</v>
      </c>
      <c r="D15" s="45"/>
    </row>
    <row r="16" spans="1:4" s="43" customFormat="1" ht="17.25" customHeight="1" thickBot="1" x14ac:dyDescent="0.3">
      <c r="A16" s="161" t="s">
        <v>101</v>
      </c>
      <c r="B16" s="153">
        <f>B15/B14</f>
        <v>0.15055944176133923</v>
      </c>
      <c r="C16" s="154">
        <f>C15/C14</f>
        <v>0.11591923330163141</v>
      </c>
      <c r="D16" s="25"/>
    </row>
    <row r="17" spans="1:4" s="43" customFormat="1" ht="17.25" customHeight="1" x14ac:dyDescent="0.2">
      <c r="A17" s="158" t="s">
        <v>93</v>
      </c>
      <c r="B17" s="46"/>
      <c r="C17" s="46"/>
      <c r="D17" s="47"/>
    </row>
    <row r="19" spans="1:4" s="49" customFormat="1" ht="14.25" customHeight="1" x14ac:dyDescent="0.25">
      <c r="A19" s="48"/>
      <c r="B19" s="25"/>
      <c r="C19" s="25"/>
      <c r="D19" s="25"/>
    </row>
    <row r="20" spans="1:4" ht="14.25" customHeight="1" x14ac:dyDescent="0.2">
      <c r="A20" s="50"/>
      <c r="B20" s="51"/>
      <c r="C20" s="51"/>
      <c r="D20" s="51"/>
    </row>
    <row r="21" spans="1:4" ht="14.25" customHeight="1" x14ac:dyDescent="0.2">
      <c r="A21" s="50"/>
      <c r="B21" s="53"/>
      <c r="C21" s="53"/>
      <c r="D21" s="53"/>
    </row>
    <row r="22" spans="1:4" ht="14.25" customHeight="1" x14ac:dyDescent="0.2">
      <c r="A22" s="50"/>
      <c r="B22" s="54"/>
      <c r="C22" s="54"/>
      <c r="D22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3BED-39C3-4448-A0A0-9961D4C9C8DE}">
  <dimension ref="A8:C20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82.7109375" style="55" customWidth="1"/>
    <col min="2" max="3" width="16.42578125" style="52" customWidth="1"/>
    <col min="4" max="16384" width="11.42578125" style="52"/>
  </cols>
  <sheetData>
    <row r="8" spans="1:3" s="42" customFormat="1" ht="18" x14ac:dyDescent="0.25">
      <c r="A8" s="157" t="s">
        <v>102</v>
      </c>
    </row>
    <row r="10" spans="1:3" s="43" customFormat="1" ht="17.25" customHeight="1" thickBot="1" x14ac:dyDescent="0.25">
      <c r="A10" s="159"/>
      <c r="B10" s="166" t="s">
        <v>86</v>
      </c>
      <c r="C10" s="160" t="s">
        <v>79</v>
      </c>
    </row>
    <row r="11" spans="1:3" s="43" customFormat="1" ht="17.25" customHeight="1" x14ac:dyDescent="0.2">
      <c r="A11" s="168" t="s">
        <v>94</v>
      </c>
      <c r="B11" s="172">
        <v>558979</v>
      </c>
      <c r="C11" s="169">
        <v>472337</v>
      </c>
    </row>
    <row r="12" spans="1:3" s="43" customFormat="1" ht="17.25" customHeight="1" x14ac:dyDescent="0.2">
      <c r="A12" s="170" t="s">
        <v>95</v>
      </c>
      <c r="B12" s="173">
        <v>7556</v>
      </c>
      <c r="C12" s="171">
        <v>7469</v>
      </c>
    </row>
    <row r="13" spans="1:3" s="43" customFormat="1" ht="17.25" customHeight="1" x14ac:dyDescent="0.2">
      <c r="A13" s="170" t="s">
        <v>96</v>
      </c>
      <c r="B13" s="173">
        <v>128000000</v>
      </c>
      <c r="C13" s="171">
        <v>128000000</v>
      </c>
    </row>
    <row r="14" spans="1:3" s="43" customFormat="1" ht="17.25" customHeight="1" thickBot="1" x14ac:dyDescent="0.3">
      <c r="A14" s="161" t="s">
        <v>106</v>
      </c>
      <c r="B14" s="174">
        <f>(B11-B12)/(B13/1000)</f>
        <v>4.3079921875</v>
      </c>
      <c r="C14" s="167">
        <f>(C11-C12)/(C13/1000)</f>
        <v>3.63178125</v>
      </c>
    </row>
    <row r="15" spans="1:3" s="43" customFormat="1" ht="17.25" customHeight="1" x14ac:dyDescent="0.2">
      <c r="A15" s="158" t="s">
        <v>110</v>
      </c>
      <c r="B15" s="47"/>
      <c r="C15" s="47"/>
    </row>
    <row r="17" spans="1:3" s="49" customFormat="1" ht="14.25" customHeight="1" x14ac:dyDescent="0.25">
      <c r="A17" s="48"/>
      <c r="B17" s="25"/>
      <c r="C17" s="25"/>
    </row>
    <row r="18" spans="1:3" ht="14.25" customHeight="1" x14ac:dyDescent="0.2">
      <c r="A18" s="50"/>
      <c r="B18" s="51"/>
      <c r="C18" s="51"/>
    </row>
    <row r="19" spans="1:3" ht="14.25" customHeight="1" x14ac:dyDescent="0.2">
      <c r="A19" s="50"/>
      <c r="B19" s="53"/>
      <c r="C19" s="53"/>
    </row>
    <row r="20" spans="1:3" ht="14.25" customHeight="1" x14ac:dyDescent="0.2">
      <c r="A20" s="50"/>
      <c r="B20" s="54"/>
      <c r="C20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B07-D027-4B3B-B991-280EE2958BFA}">
  <dimension ref="A8:C18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62.7109375" style="55" customWidth="1"/>
    <col min="2" max="3" width="16.42578125" style="52" customWidth="1"/>
    <col min="4" max="16384" width="11.42578125" style="52"/>
  </cols>
  <sheetData>
    <row r="8" spans="1:3" s="42" customFormat="1" ht="18" x14ac:dyDescent="0.25">
      <c r="A8" s="157" t="s">
        <v>97</v>
      </c>
    </row>
    <row r="10" spans="1:3" s="43" customFormat="1" ht="17.25" customHeight="1" thickBot="1" x14ac:dyDescent="0.25">
      <c r="A10" s="159"/>
      <c r="B10" s="166" t="s">
        <v>87</v>
      </c>
      <c r="C10" s="160" t="s">
        <v>81</v>
      </c>
    </row>
    <row r="11" spans="1:3" s="43" customFormat="1" ht="17.25" customHeight="1" x14ac:dyDescent="0.2">
      <c r="A11" s="197" t="s">
        <v>98</v>
      </c>
      <c r="B11" s="199">
        <v>3847</v>
      </c>
      <c r="C11" s="198">
        <v>3873</v>
      </c>
    </row>
    <row r="12" spans="1:3" s="43" customFormat="1" ht="17.25" customHeight="1" x14ac:dyDescent="0.2">
      <c r="A12" s="170" t="s">
        <v>99</v>
      </c>
      <c r="B12" s="173">
        <v>10345</v>
      </c>
      <c r="C12" s="171">
        <v>10841</v>
      </c>
    </row>
    <row r="13" spans="1:3" s="43" customFormat="1" ht="17.25" customHeight="1" thickBot="1" x14ac:dyDescent="0.3">
      <c r="A13" s="161" t="s">
        <v>109</v>
      </c>
      <c r="B13" s="200">
        <f>B12/B11</f>
        <v>2.6891083961528466</v>
      </c>
      <c r="C13" s="196">
        <f>C12/C11</f>
        <v>2.7991221275497029</v>
      </c>
    </row>
    <row r="14" spans="1:3" ht="14.25" customHeight="1" x14ac:dyDescent="0.2">
      <c r="A14" s="158" t="s">
        <v>108</v>
      </c>
    </row>
    <row r="15" spans="1:3" s="49" customFormat="1" ht="14.25" customHeight="1" x14ac:dyDescent="0.25">
      <c r="A15" s="48"/>
      <c r="B15" s="25"/>
      <c r="C15" s="25"/>
    </row>
    <row r="16" spans="1:3" ht="14.25" customHeight="1" x14ac:dyDescent="0.2">
      <c r="A16" s="50"/>
      <c r="B16" s="51"/>
      <c r="C16" s="51"/>
    </row>
    <row r="17" spans="1:3" ht="14.25" customHeight="1" x14ac:dyDescent="0.2">
      <c r="A17" s="50"/>
      <c r="B17" s="53"/>
      <c r="C17" s="53"/>
    </row>
    <row r="18" spans="1:3" ht="14.25" customHeight="1" x14ac:dyDescent="0.2">
      <c r="A18" s="50"/>
      <c r="B18" s="54"/>
      <c r="C18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Content</vt:lpstr>
      <vt:lpstr>Income statement</vt:lpstr>
      <vt:lpstr>Balance sheet</vt:lpstr>
      <vt:lpstr>CoR</vt:lpstr>
      <vt:lpstr>P&amp;L segments </vt:lpstr>
      <vt:lpstr>RoE</vt:lpstr>
      <vt:lpstr>EPS</vt:lpstr>
      <vt:lpstr>Solvency</vt:lpstr>
      <vt:lpstr>'Balance sheet'!Print_Area</vt:lpstr>
      <vt:lpstr>Content!Print_Area</vt:lpstr>
      <vt:lpstr>CoR!Print_Area</vt:lpstr>
      <vt:lpstr>EPS!Print_Area</vt:lpstr>
      <vt:lpstr>'Income statement'!Print_Area</vt:lpstr>
      <vt:lpstr>'P&amp;L segments '!Print_Area</vt:lpstr>
      <vt:lpstr>RoE!Print_Area</vt:lpstr>
      <vt:lpstr>Solvency!Print_Area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12M 2023 VIG Financial supplement</dc:title>
  <dc:creator>002878</dc:creator>
  <cp:lastModifiedBy>Bizon Katarzyna</cp:lastModifiedBy>
  <cp:lastPrinted>2024-03-11T14:45:43Z</cp:lastPrinted>
  <dcterms:created xsi:type="dcterms:W3CDTF">2006-10-19T06:53:30Z</dcterms:created>
  <dcterms:modified xsi:type="dcterms:W3CDTF">2024-03-11T16:51:12Z</dcterms:modified>
</cp:coreProperties>
</file>